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6845" windowHeight="7920" activeTab="0"/>
  </bookViews>
  <sheets>
    <sheet name="Analysis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<sst xmlns="http://schemas.openxmlformats.org/spreadsheetml/2006/main" count="586" uniqueCount="42">
  <si>
    <t>Operation</t>
  </si>
  <si>
    <t>Entries / Operation</t>
  </si>
  <si>
    <t>Machines</t>
  </si>
  <si>
    <t>Servers</t>
  </si>
  <si>
    <t>Server Heap MB</t>
  </si>
  <si>
    <t>Clients</t>
  </si>
  <si>
    <t>Client Heap MB</t>
  </si>
  <si>
    <t>Backups</t>
  </si>
  <si>
    <t>Cache Capacity MB</t>
  </si>
  <si>
    <t>Cache Entries</t>
  </si>
  <si>
    <t>Entry Size bytes</t>
  </si>
  <si>
    <t>Cache Size MB</t>
  </si>
  <si>
    <t>Client CPU</t>
  </si>
  <si>
    <t>Server CPU</t>
  </si>
  <si>
    <t>Entries / sec</t>
  </si>
  <si>
    <t>ms / Entry</t>
  </si>
  <si>
    <t>Operations / sec</t>
  </si>
  <si>
    <t>ms / Operation</t>
  </si>
  <si>
    <t>MB / sec</t>
  </si>
  <si>
    <t>Test Confirguration</t>
  </si>
  <si>
    <t>Measurements</t>
  </si>
  <si>
    <t>Performance Calculations</t>
  </si>
  <si>
    <t>Cluster Setup</t>
  </si>
  <si>
    <t>VMs / Server</t>
  </si>
  <si>
    <t>VMs / Client</t>
  </si>
  <si>
    <t>Threads / Client VM</t>
  </si>
  <si>
    <t>near.putAll (throughput)</t>
  </si>
  <si>
    <t>near.putAll (latency)</t>
  </si>
  <si>
    <t>near.getAll (throughput)</t>
  </si>
  <si>
    <t>near.getAll (latency)</t>
  </si>
  <si>
    <t>dist.putAll (throughput)</t>
  </si>
  <si>
    <t>dist.putAll (latency)</t>
  </si>
  <si>
    <t>dist.getAll (throughput)</t>
  </si>
  <si>
    <t>dist.getAll (latency)</t>
  </si>
  <si>
    <t>dist.putAll (capacity)</t>
  </si>
  <si>
    <t>dist.getAll (capacity)</t>
  </si>
  <si>
    <t>Architecture</t>
  </si>
  <si>
    <t>Xeon</t>
  </si>
  <si>
    <t>Woodcrest</t>
  </si>
  <si>
    <t>Ghz / Core</t>
  </si>
  <si>
    <t>Cores / Socket</t>
  </si>
  <si>
    <t>Sockets / Box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</si>
</sst>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sz val="10"/>
      <name val="Courier"/>
      <family val="3"/>
    </font>
    <font>
      <b/>
      <sz val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b/>
      <sz val="8.25"/>
      <name val="Arial"/>
      <family val="0"/>
    </font>
    <font>
      <sz val="8.75"/>
      <name val="Arial"/>
      <family val="0"/>
    </font>
    <font>
      <sz val="9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0" fontId="2" fillId="6" borderId="0" xfId="0" applyFont="1" applyFill="1" applyBorder="1" applyAlignment="1">
      <alignment/>
    </xf>
    <xf numFmtId="1" fontId="2" fillId="6" borderId="0" xfId="0" applyNumberFormat="1" applyFont="1" applyFill="1" applyBorder="1" applyAlignment="1">
      <alignment/>
    </xf>
    <xf numFmtId="4" fontId="2" fillId="6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3" fontId="3" fillId="5" borderId="0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" fontId="3" fillId="6" borderId="0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/>
    </xf>
    <xf numFmtId="1" fontId="3" fillId="6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0" fontId="2" fillId="6" borderId="4" xfId="0" applyFont="1" applyFill="1" applyBorder="1" applyAlignment="1">
      <alignment/>
    </xf>
    <xf numFmtId="1" fontId="2" fillId="6" borderId="4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/>
    </xf>
    <xf numFmtId="1" fontId="2" fillId="3" borderId="4" xfId="0" applyNumberFormat="1" applyFont="1" applyFill="1" applyBorder="1" applyAlignment="1">
      <alignment/>
    </xf>
    <xf numFmtId="9" fontId="2" fillId="5" borderId="6" xfId="0" applyNumberFormat="1" applyFont="1" applyFill="1" applyBorder="1" applyAlignment="1">
      <alignment/>
    </xf>
    <xf numFmtId="9" fontId="2" fillId="5" borderId="4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3" fontId="2" fillId="5" borderId="4" xfId="0" applyNumberFormat="1" applyFont="1" applyFill="1" applyBorder="1" applyAlignment="1" quotePrefix="1">
      <alignment/>
    </xf>
    <xf numFmtId="1" fontId="2" fillId="2" borderId="4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4" fontId="3" fillId="6" borderId="2" xfId="0" applyNumberFormat="1" applyFont="1" applyFill="1" applyBorder="1" applyAlignment="1">
      <alignment/>
    </xf>
    <xf numFmtId="4" fontId="2" fillId="6" borderId="5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0" xfId="0" applyNumberFormat="1" applyFont="1" applyFill="1" applyAlignment="1">
      <alignment/>
    </xf>
    <xf numFmtId="1" fontId="3" fillId="4" borderId="1" xfId="0" applyNumberFormat="1" applyFont="1" applyFill="1" applyBorder="1" applyAlignment="1">
      <alignment/>
    </xf>
    <xf numFmtId="1" fontId="2" fillId="4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Maximum Load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Data'!$M$86,'Raw Data'!$M$91,'Raw Data'!$M$96,'Raw Data'!$M$101)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Data'!$Z$86,'Raw Data'!$Z$91,'Raw Data'!$Z$96,'Raw Data'!$Z$101)</c:f>
              <c:numCache>
                <c:ptCount val="4"/>
                <c:pt idx="0">
                  <c:v>57.71484375</c:v>
                </c:pt>
                <c:pt idx="1">
                  <c:v>448.73046875</c:v>
                </c:pt>
                <c:pt idx="2">
                  <c:v>455.078125</c:v>
                </c:pt>
                <c:pt idx="3">
                  <c:v>625.68359375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Data'!$M$87,'Raw Data'!$M$92,'Raw Data'!$M$97,'Raw Data'!$M$102)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Data'!$Z$87,'Raw Data'!$Z$92,'Raw Data'!$Z$97,'Raw Data'!$Z$102)</c:f>
              <c:numCache>
                <c:ptCount val="4"/>
                <c:pt idx="0">
                  <c:v>65.0390625</c:v>
                </c:pt>
                <c:pt idx="1">
                  <c:v>575.9765625</c:v>
                </c:pt>
                <c:pt idx="2">
                  <c:v>710.546875</c:v>
                </c:pt>
                <c:pt idx="3">
                  <c:v>822.265625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Data'!$M$88,'Raw Data'!$M$93,'Raw Data'!$M$98,'Raw Data'!$M$103)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Data'!$Z$88,'Raw Data'!$Z$93,'Raw Data'!$Z$98,'Raw Data'!$Z$103)</c:f>
              <c:numCache>
                <c:ptCount val="4"/>
                <c:pt idx="0">
                  <c:v>65.4296875</c:v>
                </c:pt>
                <c:pt idx="1">
                  <c:v>361.328125</c:v>
                </c:pt>
                <c:pt idx="2">
                  <c:v>749.0234375</c:v>
                </c:pt>
                <c:pt idx="3">
                  <c:v>1154.296875</c:v>
                </c:pt>
              </c:numCache>
            </c:numRef>
          </c:yVal>
          <c:smooth val="1"/>
        </c:ser>
        <c:ser>
          <c:idx val="3"/>
          <c:order val="3"/>
          <c:tx>
            <c:v>10MB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('Raw Data'!$M$89,'Raw Data'!$M$94,'Raw Data'!$M$99,'Raw Data'!$M$104)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Data'!$Z$89,'Raw Data'!$Z$94,'Raw Data'!$Z$99,'Raw Data'!$Z$104)</c:f>
              <c:numCache>
                <c:ptCount val="4"/>
                <c:pt idx="0">
                  <c:v>62.699999999999996</c:v>
                </c:pt>
                <c:pt idx="1">
                  <c:v>254.20000000000002</c:v>
                </c:pt>
                <c:pt idx="2">
                  <c:v>324.79999999999995</c:v>
                </c:pt>
                <c:pt idx="3">
                  <c:v>698.8</c:v>
                </c:pt>
              </c:numCache>
            </c:numRef>
          </c:yVal>
          <c:smooth val="1"/>
        </c:ser>
        <c:axId val="38083814"/>
        <c:axId val="7210007"/>
      </c:scatterChart>
      <c:val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crossBetween val="midCat"/>
        <c:dispUnits/>
      </c:valAx>
      <c:valAx>
        <c:axId val="721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Near Cache Maximum Throughput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Data'!$Z$46</c:f>
              <c:numCache>
                <c:ptCount val="1"/>
                <c:pt idx="0">
                  <c:v>5174.609375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Data'!$Z$184</c:f>
              <c:numCache>
                <c:ptCount val="1"/>
                <c:pt idx="0">
                  <c:v>16559.9609375</c:v>
                </c:pt>
              </c:numCache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MB /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Distributed Cache Minimum Latency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Data'!$Y$107,'Raw Data'!$Y$147)</c:f>
              <c:numCache>
                <c:ptCount val="2"/>
                <c:pt idx="0">
                  <c:v>0.9090909090909091</c:v>
                </c:pt>
                <c:pt idx="1">
                  <c:v>0.39473684210526316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Data'!$Y$199,'Raw Data'!$Y$209)</c:f>
              <c:numCache>
                <c:ptCount val="2"/>
                <c:pt idx="0">
                  <c:v>0.7142857142857143</c:v>
                </c:pt>
                <c:pt idx="1">
                  <c:v>0.38461538461538464</c:v>
                </c:pt>
              </c:numCache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Near Cache Minimum Latency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Data'!$Y$66</c:f>
              <c:numCache>
                <c:ptCount val="1"/>
                <c:pt idx="0">
                  <c:v>0.0093603744149766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Data'!$Y$189</c:f>
              <c:numCache>
                <c:ptCount val="1"/>
                <c:pt idx="0">
                  <c:v>0.0016081479496113642</c:v>
                </c:pt>
              </c:numCache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Minumum Load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Data'!$M$106,'Raw Data'!$M$111,'Raw Data'!$M$116,'Raw Data'!$M$121)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Data'!$W$106,'Raw Data'!$W$111,'Raw Data'!$W$116,'Raw Data'!$W$121)</c:f>
              <c:numCache>
                <c:ptCount val="4"/>
                <c:pt idx="0">
                  <c:v>0.8823529411764706</c:v>
                </c:pt>
                <c:pt idx="1">
                  <c:v>0.8</c:v>
                </c:pt>
                <c:pt idx="2">
                  <c:v>0.9411764705882353</c:v>
                </c:pt>
                <c:pt idx="3">
                  <c:v>0.837696335078534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Data'!$M$107,'Raw Data'!$M$112,'Raw Data'!$M$117,'Raw Data'!$M$122)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Data'!$W$107,'Raw Data'!$W$112,'Raw Data'!$W$117,'Raw Data'!$W$122)</c:f>
              <c:numCache>
                <c:ptCount val="4"/>
                <c:pt idx="0">
                  <c:v>0.9090909090909091</c:v>
                </c:pt>
                <c:pt idx="1">
                  <c:v>0.9266409266409267</c:v>
                </c:pt>
                <c:pt idx="2">
                  <c:v>1.0020876826722338</c:v>
                </c:pt>
                <c:pt idx="3">
                  <c:v>0.943952802359882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Data'!$M$108,'Raw Data'!$M$113,'Raw Data'!$M$118,'Raw Data'!$M$123)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Data'!$W$108,'Raw Data'!$W$113,'Raw Data'!$W$118,'Raw Data'!$W$123)</c:f>
              <c:numCache>
                <c:ptCount val="4"/>
                <c:pt idx="0">
                  <c:v>1.6666666666666667</c:v>
                </c:pt>
                <c:pt idx="1">
                  <c:v>1.9047619047619047</c:v>
                </c:pt>
                <c:pt idx="2">
                  <c:v>1.6494845360824741</c:v>
                </c:pt>
                <c:pt idx="3">
                  <c:v>1.9631901840490797</c:v>
                </c:pt>
              </c:numCache>
            </c:numRef>
          </c:yVal>
          <c:smooth val="1"/>
        </c:ser>
        <c:axId val="64890064"/>
        <c:axId val="47139665"/>
      </c:scatterChart>
      <c:val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crossBetween val="midCat"/>
        <c:dispUnits/>
      </c:valAx>
      <c:valAx>
        <c:axId val="4713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Maximum Access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Data'!$M$45,'Raw Data'!$M$50,'Raw Data'!$M$55,'Raw Data'!$M$60,'Raw Data'!$M$126,'Raw Data'!$M$131,'Raw Data'!$M$136,'Raw Data'!$M$141)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Data'!$Z$126,'Raw Data'!$Z$131,'Raw Data'!$Z$136,'Raw Data'!$Z$141)</c:f>
              <c:numCache>
                <c:ptCount val="4"/>
                <c:pt idx="0">
                  <c:v>81.0546875</c:v>
                </c:pt>
                <c:pt idx="1">
                  <c:v>524.4140625</c:v>
                </c:pt>
                <c:pt idx="2">
                  <c:v>694.921875</c:v>
                </c:pt>
                <c:pt idx="3">
                  <c:v>717.7734375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Data'!$M$127,'Raw Data'!$M$132,'Raw Data'!$M$137,'Raw Data'!$M$142)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Data'!$Z$127,'Raw Data'!$Z$132,'Raw Data'!$Z$137,'Raw Data'!$Z$142)</c:f>
              <c:numCache>
                <c:ptCount val="4"/>
                <c:pt idx="0">
                  <c:v>83.984375</c:v>
                </c:pt>
                <c:pt idx="1">
                  <c:v>580.2734375</c:v>
                </c:pt>
                <c:pt idx="2">
                  <c:v>830.46875</c:v>
                </c:pt>
                <c:pt idx="3">
                  <c:v>861.1328125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Data'!$M$128,'Raw Data'!$M$133,'Raw Data'!$M$138,'Raw Data'!$M$143)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Data'!$Z$128,'Raw Data'!$Z$133,'Raw Data'!$Z$138,'Raw Data'!$Z$143)</c:f>
              <c:numCache>
                <c:ptCount val="4"/>
                <c:pt idx="0">
                  <c:v>77.1484375</c:v>
                </c:pt>
                <c:pt idx="1">
                  <c:v>556.640625</c:v>
                </c:pt>
                <c:pt idx="2">
                  <c:v>660.15625</c:v>
                </c:pt>
                <c:pt idx="3">
                  <c:v>1116.2109375</c:v>
                </c:pt>
              </c:numCache>
            </c:numRef>
          </c:yVal>
          <c:smooth val="1"/>
        </c:ser>
        <c:ser>
          <c:idx val="3"/>
          <c:order val="3"/>
          <c:tx>
            <c:v>10MB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('Raw Data'!$M$129,'Raw Data'!$M$134,'Raw Data'!$M$139,'Raw Data'!$M$144)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Data'!$Z$129,'Raw Data'!$Z$134,'Raw Data'!$Z$139,'Raw Data'!$Z$144)</c:f>
              <c:numCache>
                <c:ptCount val="4"/>
                <c:pt idx="0">
                  <c:v>82.10000000000001</c:v>
                </c:pt>
                <c:pt idx="1">
                  <c:v>579.6</c:v>
                </c:pt>
                <c:pt idx="2">
                  <c:v>848.3</c:v>
                </c:pt>
                <c:pt idx="3">
                  <c:v>817.2</c:v>
                </c:pt>
              </c:numCache>
            </c:numRef>
          </c:yVal>
          <c:smooth val="1"/>
        </c:ser>
        <c:axId val="21603802"/>
        <c:axId val="60216491"/>
      </c:scatterChart>
      <c:val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valAx>
        <c:axId val="6021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 /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Minumum Access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Data'!$M$146,'Raw Data'!$M$151,'Raw Data'!$M$156,'Raw Data'!$M$161)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Data'!$W$146,'Raw Data'!$W$151,'Raw Data'!$W$156,'Raw Data'!$W$161)</c:f>
              <c:numCache>
                <c:ptCount val="4"/>
                <c:pt idx="0">
                  <c:v>0.4</c:v>
                </c:pt>
                <c:pt idx="1">
                  <c:v>0.43087971274685816</c:v>
                </c:pt>
                <c:pt idx="2">
                  <c:v>0.4473438956197577</c:v>
                </c:pt>
                <c:pt idx="3">
                  <c:v>0.47761194029850745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Data'!$M$146,'Raw Data'!$M$152,'Raw Data'!$M$157,'Raw Data'!$M$162)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Data'!$W$147,'Raw Data'!$W$152,'Raw Data'!$W$157,'Raw Data'!$W$162)</c:f>
              <c:numCache>
                <c:ptCount val="4"/>
                <c:pt idx="0">
                  <c:v>0.39473684210526316</c:v>
                </c:pt>
                <c:pt idx="1">
                  <c:v>0.4752475247524752</c:v>
                </c:pt>
                <c:pt idx="2">
                  <c:v>0.4928131416837782</c:v>
                </c:pt>
                <c:pt idx="3">
                  <c:v>0.4444444444444444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Data'!$M$148,'Raw Data'!$M$153,'Raw Data'!$M$158,'Raw Data'!$M$163)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Data'!$W$148,'Raw Data'!$W$153,'Raw Data'!$W$158,'Raw Data'!$W$163)</c:f>
              <c:numCache>
                <c:ptCount val="4"/>
                <c:pt idx="0">
                  <c:v>0.6976744186046512</c:v>
                </c:pt>
                <c:pt idx="1">
                  <c:v>0.8955223880597015</c:v>
                </c:pt>
                <c:pt idx="2">
                  <c:v>0.7881773399014779</c:v>
                </c:pt>
                <c:pt idx="3">
                  <c:v>0.8533333333333334</c:v>
                </c:pt>
              </c:numCache>
            </c:numRef>
          </c:yVal>
          <c:smooth val="1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crossBetween val="midCat"/>
        <c:dispUnits/>
      </c:val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Cache Maximum Load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Data'!$M$5,'Raw Data'!$M$10,'Raw Data'!$M$15,'Raw Data'!$M$20)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Data'!$Z$5,'Raw Data'!$Z$10,'Raw Data'!$Z$15,'Raw Data'!$Z$20)</c:f>
              <c:numCache>
                <c:ptCount val="4"/>
                <c:pt idx="0">
                  <c:v>21.6796875</c:v>
                </c:pt>
                <c:pt idx="1">
                  <c:v>293.1640625</c:v>
                </c:pt>
                <c:pt idx="2">
                  <c:v>455.078125</c:v>
                </c:pt>
                <c:pt idx="3">
                  <c:v>643.65234375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Data'!$M$6,'Raw Data'!$M$11,'Raw Data'!$M$16,'Raw Data'!$M$21)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Data'!$Z$6,'Raw Data'!$Z$11,'Raw Data'!$Z$16,'Raw Data'!$Z$21)</c:f>
              <c:numCache>
                <c:ptCount val="4"/>
                <c:pt idx="0">
                  <c:v>55.2734375</c:v>
                </c:pt>
                <c:pt idx="1">
                  <c:v>343.9453125</c:v>
                </c:pt>
                <c:pt idx="2">
                  <c:v>742.1875</c:v>
                </c:pt>
                <c:pt idx="3">
                  <c:v>790.0390625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Data'!$M$7,'Raw Data'!$M$12,'Raw Data'!$M$17,'Raw Data'!$M$22)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Data'!$Z$7,'Raw Data'!$Z$12,'Raw Data'!$Z$17,'Raw Data'!$Z$22)</c:f>
              <c:numCache>
                <c:ptCount val="4"/>
                <c:pt idx="0">
                  <c:v>52.734375</c:v>
                </c:pt>
                <c:pt idx="1">
                  <c:v>404.296875</c:v>
                </c:pt>
                <c:pt idx="2">
                  <c:v>727.5390625</c:v>
                </c:pt>
                <c:pt idx="3">
                  <c:v>1037.109375</c:v>
                </c:pt>
              </c:numCache>
            </c:numRef>
          </c:yVal>
          <c:smooth val="1"/>
        </c:ser>
        <c:ser>
          <c:idx val="3"/>
          <c:order val="3"/>
          <c:tx>
            <c:v>10MB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('Raw Data'!$M$8,'Raw Data'!$M$13,'Raw Data'!$M$18,'Raw Data'!$M$23)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Data'!$Z$8,'Raw Data'!$Z$13,'Raw Data'!$Z$18,'Raw Data'!$Z$23)</c:f>
              <c:numCache>
                <c:ptCount val="4"/>
                <c:pt idx="0">
                  <c:v>49.5</c:v>
                </c:pt>
                <c:pt idx="1">
                  <c:v>280</c:v>
                </c:pt>
                <c:pt idx="2">
                  <c:v>418</c:v>
                </c:pt>
                <c:pt idx="3">
                  <c:v>710.1</c:v>
                </c:pt>
              </c:numCache>
            </c:numRef>
          </c:yVal>
          <c:smooth val="1"/>
        </c:ser>
        <c:axId val="8624974"/>
        <c:axId val="10515903"/>
      </c:scatterChart>
      <c:val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crossBetween val="midCat"/>
        <c:dispUnits/>
      </c:val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Cache Minumum Load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Data'!$M$25,'Raw Data'!$M$30,'Raw Data'!$M$35,'Raw Data'!$M$40)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Data'!$W$25,'Raw Data'!$W$30,'Raw Data'!$W$35,'Raw Data'!$W$40)</c:f>
              <c:numCache>
                <c:ptCount val="4"/>
                <c:pt idx="0">
                  <c:v>1.875</c:v>
                </c:pt>
                <c:pt idx="1">
                  <c:v>0.851063829787234</c:v>
                </c:pt>
                <c:pt idx="2">
                  <c:v>0.8465608465608465</c:v>
                </c:pt>
                <c:pt idx="3">
                  <c:v>0.6464646464646465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Data'!$M$26,'Raw Data'!$M$31,'Raw Data'!$M$36,'Raw Data'!$M$41)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Data'!$W$26,'Raw Data'!$W$31,'Raw Data'!$W$36,'Raw Data'!$W$41)</c:f>
              <c:numCache>
                <c:ptCount val="4"/>
                <c:pt idx="0">
                  <c:v>1.1538461538461537</c:v>
                </c:pt>
                <c:pt idx="1">
                  <c:v>0.8955223880597015</c:v>
                </c:pt>
                <c:pt idx="2">
                  <c:v>0.9467455621301775</c:v>
                </c:pt>
                <c:pt idx="3">
                  <c:v>1.0062893081761006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Data'!$M$27,'Raw Data'!$M$32,'Raw Data'!$M$37,'Raw Data'!$M$42)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Data'!$W$27,'Raw Data'!$W$32,'Raw Data'!$W$37,'Raw Data'!$W$42)</c:f>
              <c:numCache>
                <c:ptCount val="4"/>
                <c:pt idx="0">
                  <c:v>1.6666666666666667</c:v>
                </c:pt>
                <c:pt idx="1">
                  <c:v>2.0168067226890756</c:v>
                </c:pt>
                <c:pt idx="2">
                  <c:v>1.509433962264151</c:v>
                </c:pt>
                <c:pt idx="3">
                  <c:v>1.7486338797814207</c:v>
                </c:pt>
              </c:numCache>
            </c:numRef>
          </c:yVal>
          <c:smooth val="1"/>
        </c:ser>
        <c:axId val="27534264"/>
        <c:axId val="46481785"/>
      </c:scatterChart>
      <c:val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crossBetween val="midCat"/>
        <c:dispUnits/>
      </c:val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ms/operation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Maximum Cache Access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Data'!$M$45,'Raw Data'!$M$50,'Raw Data'!$M$55,'Raw Data'!$M$60)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Data'!$Z$45,'Raw Data'!$Z$50,'Raw Data'!$Z$55,'Raw Data'!$Z$60)</c:f>
              <c:numCache>
                <c:ptCount val="4"/>
                <c:pt idx="0">
                  <c:v>2109.9609375</c:v>
                </c:pt>
                <c:pt idx="1">
                  <c:v>15325.87890625</c:v>
                </c:pt>
                <c:pt idx="2">
                  <c:v>28787.20703125</c:v>
                </c:pt>
                <c:pt idx="3">
                  <c:v>54380.859375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Data'!$M$46,'Raw Data'!$M$51,'Raw Data'!$M$56,'Raw Data'!$M$61)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Data'!$Z$46,'Raw Data'!$Z$51,'Raw Data'!$Z$56,'Raw Data'!$Z$61)</c:f>
              <c:numCache>
                <c:ptCount val="4"/>
                <c:pt idx="0">
                  <c:v>5174.609375</c:v>
                </c:pt>
                <c:pt idx="1">
                  <c:v>40912.890625</c:v>
                </c:pt>
                <c:pt idx="2">
                  <c:v>58272.265625</c:v>
                </c:pt>
                <c:pt idx="3">
                  <c:v>122261.328125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Data'!$M$47,'Raw Data'!$M$52,'Raw Data'!$M$57,'Raw Data'!$M$62)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Data'!$Z$47,'Raw Data'!$Z$52,'Raw Data'!$Z$57,'Raw Data'!$Z$62)</c:f>
              <c:numCache>
                <c:ptCount val="4"/>
                <c:pt idx="0">
                  <c:v>24155.2734375</c:v>
                </c:pt>
                <c:pt idx="1">
                  <c:v>189558.59375</c:v>
                </c:pt>
                <c:pt idx="2">
                  <c:v>278011.71875</c:v>
                </c:pt>
                <c:pt idx="3">
                  <c:v>635123.046875</c:v>
                </c:pt>
              </c:numCache>
            </c:numRef>
          </c:yVal>
          <c:smooth val="1"/>
        </c:ser>
        <c:axId val="15682882"/>
        <c:axId val="6928211"/>
      </c:scatterChart>
      <c:val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midCat"/>
        <c:dispUnits/>
      </c:val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Cache Minumum Access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Data'!$M$65,'Raw Data'!$M$70,'Raw Data'!$M$75,'Raw Data'!$M$80)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Data'!$W$65,'Raw Data'!$W$70,'Raw Data'!$W$75,'Raw Data'!$W$80)</c:f>
              <c:numCache>
                <c:ptCount val="4"/>
                <c:pt idx="0">
                  <c:v>0.004525569467491326</c:v>
                </c:pt>
                <c:pt idx="1">
                  <c:v>0.005561348627042058</c:v>
                </c:pt>
                <c:pt idx="2">
                  <c:v>0.005351051258611848</c:v>
                </c:pt>
                <c:pt idx="3">
                  <c:v>0.0029720166061427866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Data'!$M$66,'Raw Data'!$M$71,'Raw Data'!$M$76,'Raw Data'!$M$81)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Data'!$W$66,'Raw Data'!$W$71,'Raw Data'!$W$76,'Raw Data'!$W$81)</c:f>
              <c:numCache>
                <c:ptCount val="4"/>
                <c:pt idx="0">
                  <c:v>0.0093603744149766</c:v>
                </c:pt>
                <c:pt idx="1">
                  <c:v>0.005580097651708905</c:v>
                </c:pt>
                <c:pt idx="2">
                  <c:v>0.005950019833399445</c:v>
                </c:pt>
                <c:pt idx="3">
                  <c:v>0.0037548108514033605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Data'!$M$67,'Raw Data'!$M$72,'Raw Data'!$M$77,'Raw Data'!$M$82)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Data'!$W$67,'Raw Data'!$W$72,'Raw Data'!$W$77,'Raw Data'!$W$82)</c:f>
              <c:numCache>
                <c:ptCount val="4"/>
                <c:pt idx="0">
                  <c:v>0.00940144155437167</c:v>
                </c:pt>
                <c:pt idx="1">
                  <c:v>0.004514672686230248</c:v>
                </c:pt>
                <c:pt idx="2">
                  <c:v>0.003770028275212064</c:v>
                </c:pt>
                <c:pt idx="3">
                  <c:v>0.003907824196758948</c:v>
                </c:pt>
              </c:numCache>
            </c:numRef>
          </c:yVal>
          <c:smooth val="1"/>
        </c:ser>
        <c:axId val="62353900"/>
        <c:axId val="24314189"/>
      </c:scatterChart>
      <c:val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crossBetween val="midCat"/>
        <c:dispUnits/>
      </c:val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ms/operation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Distributed Cache Maximum Throughput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Data'!$Z$87,'Raw Data'!$Z$127)</c:f>
              <c:numCache>
                <c:ptCount val="2"/>
                <c:pt idx="0">
                  <c:v>65.0390625</c:v>
                </c:pt>
                <c:pt idx="1">
                  <c:v>83.984375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Data'!$Z$194,'Raw Data'!$Z$204)</c:f>
              <c:numCache>
                <c:ptCount val="2"/>
                <c:pt idx="0">
                  <c:v>92.96875</c:v>
                </c:pt>
                <c:pt idx="1">
                  <c:v>111.71875</c:v>
                </c:pt>
              </c:numCache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MB /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114300</xdr:rowOff>
    </xdr:from>
    <xdr:to>
      <xdr:col>16</xdr:col>
      <xdr:colOff>104775</xdr:colOff>
      <xdr:row>40</xdr:row>
      <xdr:rowOff>142875</xdr:rowOff>
    </xdr:to>
    <xdr:graphicFrame>
      <xdr:nvGraphicFramePr>
        <xdr:cNvPr id="1" name="Chart 3"/>
        <xdr:cNvGraphicFramePr/>
      </xdr:nvGraphicFramePr>
      <xdr:xfrm>
        <a:off x="685800" y="923925"/>
        <a:ext cx="91725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84</xdr:row>
      <xdr:rowOff>38100</xdr:rowOff>
    </xdr:from>
    <xdr:to>
      <xdr:col>16</xdr:col>
      <xdr:colOff>180975</xdr:colOff>
      <xdr:row>119</xdr:row>
      <xdr:rowOff>66675</xdr:rowOff>
    </xdr:to>
    <xdr:graphicFrame>
      <xdr:nvGraphicFramePr>
        <xdr:cNvPr id="2" name="Chart 4"/>
        <xdr:cNvGraphicFramePr/>
      </xdr:nvGraphicFramePr>
      <xdr:xfrm>
        <a:off x="762000" y="13639800"/>
        <a:ext cx="917257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43</xdr:row>
      <xdr:rowOff>38100</xdr:rowOff>
    </xdr:from>
    <xdr:to>
      <xdr:col>16</xdr:col>
      <xdr:colOff>47625</xdr:colOff>
      <xdr:row>78</xdr:row>
      <xdr:rowOff>66675</xdr:rowOff>
    </xdr:to>
    <xdr:graphicFrame>
      <xdr:nvGraphicFramePr>
        <xdr:cNvPr id="3" name="Chart 5"/>
        <xdr:cNvGraphicFramePr/>
      </xdr:nvGraphicFramePr>
      <xdr:xfrm>
        <a:off x="628650" y="7000875"/>
        <a:ext cx="9172575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121</xdr:row>
      <xdr:rowOff>38100</xdr:rowOff>
    </xdr:from>
    <xdr:to>
      <xdr:col>16</xdr:col>
      <xdr:colOff>114300</xdr:colOff>
      <xdr:row>156</xdr:row>
      <xdr:rowOff>66675</xdr:rowOff>
    </xdr:to>
    <xdr:graphicFrame>
      <xdr:nvGraphicFramePr>
        <xdr:cNvPr id="4" name="Chart 6"/>
        <xdr:cNvGraphicFramePr/>
      </xdr:nvGraphicFramePr>
      <xdr:xfrm>
        <a:off x="695325" y="19631025"/>
        <a:ext cx="9172575" cy="569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6</xdr:row>
      <xdr:rowOff>57150</xdr:rowOff>
    </xdr:from>
    <xdr:to>
      <xdr:col>32</xdr:col>
      <xdr:colOff>438150</xdr:colOff>
      <xdr:row>40</xdr:row>
      <xdr:rowOff>152400</xdr:rowOff>
    </xdr:to>
    <xdr:graphicFrame>
      <xdr:nvGraphicFramePr>
        <xdr:cNvPr id="5" name="Chart 7"/>
        <xdr:cNvGraphicFramePr/>
      </xdr:nvGraphicFramePr>
      <xdr:xfrm>
        <a:off x="10372725" y="1028700"/>
        <a:ext cx="9572625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47625</xdr:colOff>
      <xdr:row>85</xdr:row>
      <xdr:rowOff>0</xdr:rowOff>
    </xdr:from>
    <xdr:to>
      <xdr:col>32</xdr:col>
      <xdr:colOff>428625</xdr:colOff>
      <xdr:row>119</xdr:row>
      <xdr:rowOff>47625</xdr:rowOff>
    </xdr:to>
    <xdr:graphicFrame>
      <xdr:nvGraphicFramePr>
        <xdr:cNvPr id="6" name="Chart 8"/>
        <xdr:cNvGraphicFramePr/>
      </xdr:nvGraphicFramePr>
      <xdr:xfrm>
        <a:off x="10410825" y="13763625"/>
        <a:ext cx="9525000" cy="555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38100</xdr:colOff>
      <xdr:row>43</xdr:row>
      <xdr:rowOff>142875</xdr:rowOff>
    </xdr:from>
    <xdr:to>
      <xdr:col>32</xdr:col>
      <xdr:colOff>285750</xdr:colOff>
      <xdr:row>77</xdr:row>
      <xdr:rowOff>95250</xdr:rowOff>
    </xdr:to>
    <xdr:graphicFrame>
      <xdr:nvGraphicFramePr>
        <xdr:cNvPr id="7" name="Chart 9"/>
        <xdr:cNvGraphicFramePr/>
      </xdr:nvGraphicFramePr>
      <xdr:xfrm>
        <a:off x="10401300" y="7105650"/>
        <a:ext cx="9391650" cy="545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9525</xdr:colOff>
      <xdr:row>121</xdr:row>
      <xdr:rowOff>57150</xdr:rowOff>
    </xdr:from>
    <xdr:to>
      <xdr:col>32</xdr:col>
      <xdr:colOff>514350</xdr:colOff>
      <xdr:row>156</xdr:row>
      <xdr:rowOff>9525</xdr:rowOff>
    </xdr:to>
    <xdr:graphicFrame>
      <xdr:nvGraphicFramePr>
        <xdr:cNvPr id="8" name="Chart 10"/>
        <xdr:cNvGraphicFramePr/>
      </xdr:nvGraphicFramePr>
      <xdr:xfrm>
        <a:off x="10372725" y="19650075"/>
        <a:ext cx="9648825" cy="5619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209550</xdr:colOff>
      <xdr:row>160</xdr:row>
      <xdr:rowOff>104775</xdr:rowOff>
    </xdr:from>
    <xdr:to>
      <xdr:col>16</xdr:col>
      <xdr:colOff>171450</xdr:colOff>
      <xdr:row>195</xdr:row>
      <xdr:rowOff>123825</xdr:rowOff>
    </xdr:to>
    <xdr:graphicFrame>
      <xdr:nvGraphicFramePr>
        <xdr:cNvPr id="9" name="Chart 11"/>
        <xdr:cNvGraphicFramePr/>
      </xdr:nvGraphicFramePr>
      <xdr:xfrm>
        <a:off x="819150" y="26012775"/>
        <a:ext cx="9105900" cy="5686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152400</xdr:colOff>
      <xdr:row>160</xdr:row>
      <xdr:rowOff>66675</xdr:rowOff>
    </xdr:from>
    <xdr:to>
      <xdr:col>32</xdr:col>
      <xdr:colOff>552450</xdr:colOff>
      <xdr:row>195</xdr:row>
      <xdr:rowOff>9525</xdr:rowOff>
    </xdr:to>
    <xdr:graphicFrame>
      <xdr:nvGraphicFramePr>
        <xdr:cNvPr id="10" name="Chart 12"/>
        <xdr:cNvGraphicFramePr/>
      </xdr:nvGraphicFramePr>
      <xdr:xfrm>
        <a:off x="10515600" y="25974675"/>
        <a:ext cx="9544050" cy="5610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200025</xdr:colOff>
      <xdr:row>197</xdr:row>
      <xdr:rowOff>152400</xdr:rowOff>
    </xdr:from>
    <xdr:to>
      <xdr:col>16</xdr:col>
      <xdr:colOff>209550</xdr:colOff>
      <xdr:row>236</xdr:row>
      <xdr:rowOff>28575</xdr:rowOff>
    </xdr:to>
    <xdr:graphicFrame>
      <xdr:nvGraphicFramePr>
        <xdr:cNvPr id="11" name="Chart 13"/>
        <xdr:cNvGraphicFramePr/>
      </xdr:nvGraphicFramePr>
      <xdr:xfrm>
        <a:off x="809625" y="32051625"/>
        <a:ext cx="9153525" cy="619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190500</xdr:colOff>
      <xdr:row>198</xdr:row>
      <xdr:rowOff>0</xdr:rowOff>
    </xdr:from>
    <xdr:to>
      <xdr:col>32</xdr:col>
      <xdr:colOff>581025</xdr:colOff>
      <xdr:row>235</xdr:row>
      <xdr:rowOff>152400</xdr:rowOff>
    </xdr:to>
    <xdr:graphicFrame>
      <xdr:nvGraphicFramePr>
        <xdr:cNvPr id="12" name="Chart 14"/>
        <xdr:cNvGraphicFramePr/>
      </xdr:nvGraphicFramePr>
      <xdr:xfrm>
        <a:off x="10553700" y="32061150"/>
        <a:ext cx="9534525" cy="614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workbookViewId="0" topLeftCell="A37">
      <selection activeCell="Q173" sqref="Q1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70" zoomScaleNormal="70" workbookViewId="0" topLeftCell="A1">
      <selection activeCell="F17" sqref="F17"/>
    </sheetView>
  </sheetViews>
  <sheetFormatPr defaultColWidth="9.140625" defaultRowHeight="12.75"/>
  <cols>
    <col min="1" max="1" width="14.57421875" style="29" customWidth="1"/>
    <col min="2" max="2" width="16.421875" style="29" customWidth="1"/>
    <col min="3" max="3" width="12.421875" style="29" customWidth="1"/>
    <col min="4" max="4" width="16.7109375" style="30" customWidth="1"/>
    <col min="5" max="5" width="11.7109375" style="29" customWidth="1"/>
    <col min="6" max="6" width="14.57421875" style="30" customWidth="1"/>
    <col min="7" max="7" width="19.28125" style="30" customWidth="1"/>
    <col min="8" max="8" width="11.00390625" style="31" customWidth="1"/>
    <col min="9" max="9" width="22.140625" style="29" customWidth="1"/>
    <col min="10" max="10" width="9.8515625" style="32" customWidth="1"/>
    <col min="11" max="11" width="16.00390625" style="30" customWidth="1"/>
    <col min="12" max="12" width="18.7109375" style="30" customWidth="1"/>
    <col min="13" max="13" width="15.8515625" style="31" customWidth="1"/>
    <col min="14" max="14" width="21.8515625" style="33" customWidth="1"/>
    <col min="15" max="15" width="22.421875" style="33" customWidth="1"/>
    <col min="16" max="16" width="21.28125" style="33" customWidth="1"/>
    <col min="17" max="17" width="19.28125" style="58" customWidth="1"/>
    <col min="18" max="18" width="16.140625" style="58" customWidth="1"/>
    <col min="19" max="19" width="18.57421875" style="49" customWidth="1"/>
    <col min="20" max="20" width="14.00390625" style="34" customWidth="1"/>
    <col min="21" max="21" width="14.8515625" style="35" customWidth="1"/>
    <col min="22" max="22" width="16.140625" style="36" customWidth="1"/>
    <col min="23" max="23" width="13.00390625" style="37" customWidth="1"/>
    <col min="24" max="24" width="19.7109375" style="38" customWidth="1"/>
    <col min="25" max="25" width="17.421875" style="37" customWidth="1"/>
    <col min="26" max="26" width="14.57421875" style="53" customWidth="1"/>
    <col min="27" max="16384" width="9.140625" style="9" customWidth="1"/>
  </cols>
  <sheetData>
    <row r="1" spans="1:26" ht="1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2"/>
      <c r="N1" s="3"/>
      <c r="O1" s="3"/>
      <c r="P1" s="3"/>
      <c r="Q1" s="54"/>
      <c r="R1" s="54"/>
      <c r="S1" s="47"/>
      <c r="T1" s="4"/>
      <c r="U1" s="4"/>
      <c r="V1" s="5"/>
      <c r="W1" s="6"/>
      <c r="X1" s="7"/>
      <c r="Y1" s="6"/>
      <c r="Z1" s="8"/>
    </row>
    <row r="2" spans="1:26" s="18" customFormat="1" ht="12">
      <c r="A2" s="10"/>
      <c r="B2" s="10"/>
      <c r="C2" s="10"/>
      <c r="D2" s="10"/>
      <c r="E2" s="10"/>
      <c r="F2" s="10"/>
      <c r="G2" s="10"/>
      <c r="H2" s="11"/>
      <c r="I2" s="10" t="s">
        <v>22</v>
      </c>
      <c r="J2" s="10"/>
      <c r="K2" s="10"/>
      <c r="L2" s="10"/>
      <c r="M2" s="11"/>
      <c r="N2" s="12"/>
      <c r="O2" s="12"/>
      <c r="P2" s="12"/>
      <c r="Q2" s="55" t="s">
        <v>19</v>
      </c>
      <c r="R2" s="56"/>
      <c r="S2" s="48"/>
      <c r="T2" s="13"/>
      <c r="U2" s="13" t="s">
        <v>20</v>
      </c>
      <c r="V2" s="14"/>
      <c r="W2" s="15"/>
      <c r="X2" s="16" t="s">
        <v>21</v>
      </c>
      <c r="Y2" s="15"/>
      <c r="Z2" s="17"/>
    </row>
    <row r="3" spans="1:26" ht="12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2"/>
      <c r="N3" s="3"/>
      <c r="O3" s="3"/>
      <c r="P3" s="3"/>
      <c r="Q3" s="54"/>
      <c r="R3" s="54"/>
      <c r="S3" s="47"/>
      <c r="T3" s="4"/>
      <c r="U3" s="4"/>
      <c r="V3" s="5"/>
      <c r="W3" s="6"/>
      <c r="X3" s="7"/>
      <c r="Y3" s="6"/>
      <c r="Z3" s="8"/>
    </row>
    <row r="4" spans="1:26" s="18" customFormat="1" ht="12">
      <c r="A4" s="19" t="s">
        <v>36</v>
      </c>
      <c r="B4" s="19" t="s">
        <v>40</v>
      </c>
      <c r="C4" s="19" t="s">
        <v>39</v>
      </c>
      <c r="D4" s="20" t="s">
        <v>41</v>
      </c>
      <c r="E4" s="19" t="s">
        <v>3</v>
      </c>
      <c r="F4" s="20" t="s">
        <v>23</v>
      </c>
      <c r="G4" s="20" t="s">
        <v>4</v>
      </c>
      <c r="H4" s="21" t="s">
        <v>7</v>
      </c>
      <c r="I4" s="19" t="s">
        <v>8</v>
      </c>
      <c r="J4" s="22" t="s">
        <v>5</v>
      </c>
      <c r="K4" s="20" t="s">
        <v>24</v>
      </c>
      <c r="L4" s="20" t="s">
        <v>6</v>
      </c>
      <c r="M4" s="21" t="s">
        <v>2</v>
      </c>
      <c r="N4" s="23" t="s">
        <v>0</v>
      </c>
      <c r="O4" s="23" t="s">
        <v>25</v>
      </c>
      <c r="P4" s="23" t="s">
        <v>1</v>
      </c>
      <c r="Q4" s="57" t="s">
        <v>10</v>
      </c>
      <c r="R4" s="57" t="s">
        <v>9</v>
      </c>
      <c r="S4" s="50" t="s">
        <v>11</v>
      </c>
      <c r="T4" s="24" t="s">
        <v>12</v>
      </c>
      <c r="U4" s="25" t="s">
        <v>13</v>
      </c>
      <c r="V4" s="26" t="s">
        <v>14</v>
      </c>
      <c r="W4" s="27" t="s">
        <v>15</v>
      </c>
      <c r="X4" s="28" t="s">
        <v>16</v>
      </c>
      <c r="Y4" s="27" t="s">
        <v>17</v>
      </c>
      <c r="Z4" s="52" t="s">
        <v>18</v>
      </c>
    </row>
    <row r="5" spans="1:26" ht="12">
      <c r="A5" s="29" t="s">
        <v>37</v>
      </c>
      <c r="B5" s="29">
        <v>1</v>
      </c>
      <c r="C5" s="29">
        <v>3.6</v>
      </c>
      <c r="D5" s="30">
        <v>2</v>
      </c>
      <c r="E5" s="29">
        <f>M5*(2/3)</f>
        <v>2</v>
      </c>
      <c r="F5" s="30">
        <v>3</v>
      </c>
      <c r="G5" s="30">
        <v>1024</v>
      </c>
      <c r="H5" s="31">
        <v>1</v>
      </c>
      <c r="I5" s="39">
        <f>((E5*F5)*(G5-G5/3))/(H5+1)</f>
        <v>2048</v>
      </c>
      <c r="J5" s="40">
        <f>M5-E5</f>
        <v>1</v>
      </c>
      <c r="K5" s="30">
        <v>3</v>
      </c>
      <c r="L5" s="30">
        <v>1024</v>
      </c>
      <c r="M5" s="41">
        <v>3</v>
      </c>
      <c r="N5" s="33" t="s">
        <v>26</v>
      </c>
      <c r="O5" s="33">
        <v>4</v>
      </c>
      <c r="P5" s="33">
        <v>1000</v>
      </c>
      <c r="Q5" s="58">
        <v>1024</v>
      </c>
      <c r="R5" s="58">
        <f>(I5*1024*1024)/Q5/2</f>
        <v>1048576</v>
      </c>
      <c r="S5" s="51">
        <f>(R5*Q5)/(1024^2)</f>
        <v>1024</v>
      </c>
      <c r="T5" s="42">
        <v>0.21</v>
      </c>
      <c r="U5" s="43">
        <v>0.25</v>
      </c>
      <c r="V5" s="36">
        <v>22200</v>
      </c>
      <c r="W5" s="44">
        <f>1000*O5*K5*J5/V5</f>
        <v>0.5405405405405406</v>
      </c>
      <c r="X5" s="38">
        <f>V5/P5</f>
        <v>22.2</v>
      </c>
      <c r="Y5" s="44">
        <f>W5*P5</f>
        <v>540.5405405405405</v>
      </c>
      <c r="Z5" s="53">
        <f>(V5*Q5)/(1024^2)</f>
        <v>21.6796875</v>
      </c>
    </row>
    <row r="6" spans="1:26" ht="12">
      <c r="A6" s="29" t="s">
        <v>37</v>
      </c>
      <c r="B6" s="29">
        <v>1</v>
      </c>
      <c r="C6" s="29">
        <v>3.6</v>
      </c>
      <c r="D6" s="30">
        <v>2</v>
      </c>
      <c r="E6" s="29">
        <f>M6*(2/3)</f>
        <v>2</v>
      </c>
      <c r="F6" s="30">
        <v>3</v>
      </c>
      <c r="G6" s="30">
        <v>1024</v>
      </c>
      <c r="H6" s="31">
        <v>1</v>
      </c>
      <c r="I6" s="39">
        <f>((E6*F6)*(G6-G6/3))/(H6+1)</f>
        <v>2048</v>
      </c>
      <c r="J6" s="40">
        <f>M6-E6</f>
        <v>1</v>
      </c>
      <c r="K6" s="30">
        <v>3</v>
      </c>
      <c r="L6" s="30">
        <v>1024</v>
      </c>
      <c r="M6" s="41">
        <v>3</v>
      </c>
      <c r="N6" s="33" t="s">
        <v>26</v>
      </c>
      <c r="O6" s="33">
        <v>4</v>
      </c>
      <c r="P6" s="33">
        <v>1000</v>
      </c>
      <c r="Q6" s="58">
        <v>2048</v>
      </c>
      <c r="R6" s="58">
        <f>(I6*1024*1024)/Q6/2</f>
        <v>524288</v>
      </c>
      <c r="S6" s="51">
        <f>(R6*Q6)/(1024^2)</f>
        <v>1024</v>
      </c>
      <c r="T6" s="42">
        <v>0.5</v>
      </c>
      <c r="U6" s="43">
        <v>0.69</v>
      </c>
      <c r="V6" s="36">
        <v>28300</v>
      </c>
      <c r="W6" s="44">
        <f>1000*O6*K6*J6/V6</f>
        <v>0.42402826855123676</v>
      </c>
      <c r="X6" s="38">
        <f>V6/P6</f>
        <v>28.3</v>
      </c>
      <c r="Y6" s="44">
        <f>W6*P6</f>
        <v>424.02826855123675</v>
      </c>
      <c r="Z6" s="53">
        <f>(V6*Q6)/(1024^2)</f>
        <v>55.2734375</v>
      </c>
    </row>
    <row r="7" spans="1:26" ht="12">
      <c r="A7" s="29" t="s">
        <v>37</v>
      </c>
      <c r="B7" s="29">
        <v>1</v>
      </c>
      <c r="C7" s="29">
        <v>3.6</v>
      </c>
      <c r="D7" s="30">
        <v>2</v>
      </c>
      <c r="E7" s="29">
        <f>M7*(2/3)</f>
        <v>2</v>
      </c>
      <c r="F7" s="30">
        <v>3</v>
      </c>
      <c r="G7" s="30">
        <v>1024</v>
      </c>
      <c r="H7" s="31">
        <v>1</v>
      </c>
      <c r="I7" s="39">
        <f>((E7*F7)*(G7-G7/3))/(H7+1)</f>
        <v>2048</v>
      </c>
      <c r="J7" s="40">
        <f>M7-E7</f>
        <v>1</v>
      </c>
      <c r="K7" s="30">
        <v>3</v>
      </c>
      <c r="L7" s="30">
        <v>1024</v>
      </c>
      <c r="M7" s="41">
        <v>3</v>
      </c>
      <c r="N7" s="33" t="s">
        <v>26</v>
      </c>
      <c r="O7" s="33">
        <v>4</v>
      </c>
      <c r="P7" s="33">
        <v>1000</v>
      </c>
      <c r="Q7" s="58">
        <v>10240</v>
      </c>
      <c r="R7" s="58">
        <f>(I7*1024*1024)/Q7/2</f>
        <v>104857.6</v>
      </c>
      <c r="S7" s="51">
        <f>(R7*Q7)/(1024^2)</f>
        <v>1024</v>
      </c>
      <c r="T7" s="42">
        <v>0.54</v>
      </c>
      <c r="U7" s="43">
        <v>0.66</v>
      </c>
      <c r="V7" s="36">
        <v>5400</v>
      </c>
      <c r="W7" s="44">
        <f>1000*O7*K7*J7/V7</f>
        <v>2.2222222222222223</v>
      </c>
      <c r="X7" s="38">
        <f>V7/P7</f>
        <v>5.4</v>
      </c>
      <c r="Y7" s="44">
        <f>W7*P7</f>
        <v>2222.222222222222</v>
      </c>
      <c r="Z7" s="53">
        <f>(V7*Q7)/(1024^2)</f>
        <v>52.734375</v>
      </c>
    </row>
    <row r="8" spans="1:26" ht="12">
      <c r="A8" s="29" t="s">
        <v>37</v>
      </c>
      <c r="B8" s="29">
        <v>1</v>
      </c>
      <c r="C8" s="29">
        <v>3.6</v>
      </c>
      <c r="D8" s="30">
        <v>2</v>
      </c>
      <c r="E8" s="29">
        <f>M8*(2/3)</f>
        <v>2</v>
      </c>
      <c r="F8" s="30">
        <v>3</v>
      </c>
      <c r="G8" s="30">
        <v>1024</v>
      </c>
      <c r="H8" s="31">
        <v>1</v>
      </c>
      <c r="I8" s="39">
        <f>((E8*F8)*(G8-G8/3))/(H8+1)</f>
        <v>2048</v>
      </c>
      <c r="J8" s="40">
        <f>M8-E8</f>
        <v>1</v>
      </c>
      <c r="K8" s="30">
        <v>3</v>
      </c>
      <c r="L8" s="30">
        <v>1024</v>
      </c>
      <c r="M8" s="41">
        <v>3</v>
      </c>
      <c r="N8" s="33" t="s">
        <v>26</v>
      </c>
      <c r="O8" s="33">
        <v>4</v>
      </c>
      <c r="P8" s="33">
        <v>1</v>
      </c>
      <c r="Q8" s="58">
        <f>10*1024*1024</f>
        <v>10485760</v>
      </c>
      <c r="R8" s="58">
        <f>(I8*1024*1024)/Q8/2</f>
        <v>102.4</v>
      </c>
      <c r="S8" s="51">
        <f>(R8*Q8)/(1024^2)</f>
        <v>1024</v>
      </c>
      <c r="T8" s="42">
        <v>0.36</v>
      </c>
      <c r="U8" s="43">
        <v>0.4</v>
      </c>
      <c r="V8" s="36">
        <v>4.95</v>
      </c>
      <c r="W8" s="44">
        <f>1000*O8*K8*J8/V8</f>
        <v>2424.242424242424</v>
      </c>
      <c r="X8" s="38">
        <f>V8/P8</f>
        <v>4.95</v>
      </c>
      <c r="Y8" s="44">
        <f>W8*P8</f>
        <v>2424.242424242424</v>
      </c>
      <c r="Z8" s="53">
        <f>(V8*Q8)/(1024^2)</f>
        <v>49.5</v>
      </c>
    </row>
    <row r="9" ht="12">
      <c r="M9" s="41"/>
    </row>
    <row r="10" spans="1:26" ht="12">
      <c r="A10" s="29" t="s">
        <v>37</v>
      </c>
      <c r="B10" s="29">
        <v>1</v>
      </c>
      <c r="C10" s="29">
        <v>3.6</v>
      </c>
      <c r="D10" s="30">
        <v>2</v>
      </c>
      <c r="E10" s="29">
        <f>M10*(2/3)</f>
        <v>16</v>
      </c>
      <c r="F10" s="30">
        <v>1</v>
      </c>
      <c r="G10" s="30">
        <v>2560</v>
      </c>
      <c r="H10" s="31">
        <v>1</v>
      </c>
      <c r="I10" s="39">
        <f>((E10*F10)*(G10-G10/3))/(H10+1)</f>
        <v>13653.333333333332</v>
      </c>
      <c r="J10" s="40">
        <f>M10-E10</f>
        <v>8</v>
      </c>
      <c r="K10" s="30">
        <v>3</v>
      </c>
      <c r="L10" s="30">
        <v>1024</v>
      </c>
      <c r="M10" s="41">
        <v>24</v>
      </c>
      <c r="N10" s="33" t="s">
        <v>26</v>
      </c>
      <c r="O10" s="33">
        <v>4</v>
      </c>
      <c r="P10" s="33">
        <v>1000</v>
      </c>
      <c r="Q10" s="58">
        <v>1024</v>
      </c>
      <c r="R10" s="58">
        <f>(I10*1024*1024)/Q10/2</f>
        <v>6990506.666666666</v>
      </c>
      <c r="S10" s="51">
        <f>(R10*Q10)/(1024^2)</f>
        <v>6826.666666666666</v>
      </c>
      <c r="T10" s="42">
        <v>0.39</v>
      </c>
      <c r="U10" s="43">
        <v>0.66</v>
      </c>
      <c r="V10" s="36">
        <v>300200</v>
      </c>
      <c r="W10" s="44">
        <f>1000*O10*K10*J10/V10</f>
        <v>0.31978680879413723</v>
      </c>
      <c r="X10" s="38">
        <f>V10/P10</f>
        <v>300.2</v>
      </c>
      <c r="Y10" s="44">
        <f>W10*P10</f>
        <v>319.78680879413724</v>
      </c>
      <c r="Z10" s="53">
        <f>(V10*Q10)/(1024^2)</f>
        <v>293.1640625</v>
      </c>
    </row>
    <row r="11" spans="1:26" ht="12">
      <c r="A11" s="29" t="s">
        <v>37</v>
      </c>
      <c r="B11" s="29">
        <v>1</v>
      </c>
      <c r="C11" s="29">
        <v>3.6</v>
      </c>
      <c r="D11" s="30">
        <v>2</v>
      </c>
      <c r="E11" s="29">
        <f>M11*(2/3)</f>
        <v>16</v>
      </c>
      <c r="F11" s="30">
        <v>1</v>
      </c>
      <c r="G11" s="30">
        <v>2560</v>
      </c>
      <c r="H11" s="31">
        <v>1</v>
      </c>
      <c r="I11" s="39">
        <f>((E11*F11)*(G11-G11/3))/(H11+1)</f>
        <v>13653.333333333332</v>
      </c>
      <c r="J11" s="40">
        <f>M11-E11</f>
        <v>8</v>
      </c>
      <c r="K11" s="30">
        <v>3</v>
      </c>
      <c r="L11" s="30">
        <v>1024</v>
      </c>
      <c r="M11" s="41">
        <v>24</v>
      </c>
      <c r="N11" s="33" t="s">
        <v>26</v>
      </c>
      <c r="O11" s="33">
        <v>4</v>
      </c>
      <c r="P11" s="33">
        <v>1000</v>
      </c>
      <c r="Q11" s="58">
        <v>2048</v>
      </c>
      <c r="R11" s="58">
        <f>(I11*1024*1024)/Q11/2</f>
        <v>3495253.333333333</v>
      </c>
      <c r="S11" s="51">
        <f>(R11*Q11)/(1024^2)</f>
        <v>6826.666666666666</v>
      </c>
      <c r="T11" s="42">
        <v>0.42</v>
      </c>
      <c r="U11" s="43">
        <v>0.75</v>
      </c>
      <c r="V11" s="36">
        <v>176100</v>
      </c>
      <c r="W11" s="44">
        <f>1000*O11*K11*J11/V11</f>
        <v>0.545144804088586</v>
      </c>
      <c r="X11" s="38">
        <f>V11/P11</f>
        <v>176.1</v>
      </c>
      <c r="Y11" s="44">
        <f>W11*P11</f>
        <v>545.144804088586</v>
      </c>
      <c r="Z11" s="53">
        <f>(V11*Q11)/(1024^2)</f>
        <v>343.9453125</v>
      </c>
    </row>
    <row r="12" spans="1:26" ht="12">
      <c r="A12" s="29" t="s">
        <v>37</v>
      </c>
      <c r="B12" s="29">
        <v>1</v>
      </c>
      <c r="C12" s="29">
        <v>3.6</v>
      </c>
      <c r="D12" s="30">
        <v>2</v>
      </c>
      <c r="E12" s="29">
        <f>M12*(2/3)</f>
        <v>16</v>
      </c>
      <c r="F12" s="30">
        <v>1</v>
      </c>
      <c r="G12" s="30">
        <v>2560</v>
      </c>
      <c r="H12" s="31">
        <v>1</v>
      </c>
      <c r="I12" s="39">
        <f>((E12*F12)*(G12-G12/3))/(H12+1)</f>
        <v>13653.333333333332</v>
      </c>
      <c r="J12" s="40">
        <f>M12-E12</f>
        <v>8</v>
      </c>
      <c r="K12" s="30">
        <v>3</v>
      </c>
      <c r="L12" s="30">
        <v>1024</v>
      </c>
      <c r="M12" s="41">
        <v>24</v>
      </c>
      <c r="N12" s="33" t="s">
        <v>26</v>
      </c>
      <c r="O12" s="33">
        <v>4</v>
      </c>
      <c r="P12" s="33">
        <v>1000</v>
      </c>
      <c r="Q12" s="58">
        <v>10240</v>
      </c>
      <c r="R12" s="58">
        <f>(I12*1024*1024)/Q12/2</f>
        <v>699050.6666666666</v>
      </c>
      <c r="S12" s="51">
        <f>(R12*Q12)/(1024^2)</f>
        <v>6826.666666666666</v>
      </c>
      <c r="T12" s="42">
        <v>0.56</v>
      </c>
      <c r="U12" s="43">
        <v>0.63</v>
      </c>
      <c r="V12" s="36">
        <v>41400</v>
      </c>
      <c r="W12" s="44">
        <f>1000*O12*K12*J12/V12</f>
        <v>2.318840579710145</v>
      </c>
      <c r="X12" s="38">
        <f>V12/P12</f>
        <v>41.4</v>
      </c>
      <c r="Y12" s="44">
        <f>W12*P12</f>
        <v>2318.840579710145</v>
      </c>
      <c r="Z12" s="53">
        <f>(V12*Q12)/(1024^2)</f>
        <v>404.296875</v>
      </c>
    </row>
    <row r="13" spans="1:26" ht="12">
      <c r="A13" s="29" t="s">
        <v>37</v>
      </c>
      <c r="B13" s="29">
        <v>1</v>
      </c>
      <c r="C13" s="29">
        <v>3.6</v>
      </c>
      <c r="D13" s="30">
        <v>2</v>
      </c>
      <c r="E13" s="29">
        <f>M13*(2/3)</f>
        <v>16</v>
      </c>
      <c r="F13" s="30">
        <v>1</v>
      </c>
      <c r="G13" s="30">
        <v>2560</v>
      </c>
      <c r="H13" s="31">
        <v>1</v>
      </c>
      <c r="I13" s="39">
        <f>((E13*F13)*(G13-G13/3))/(H13+1)</f>
        <v>13653.333333333332</v>
      </c>
      <c r="J13" s="40">
        <f>M13-E13</f>
        <v>8</v>
      </c>
      <c r="K13" s="30">
        <v>3</v>
      </c>
      <c r="L13" s="30">
        <v>1024</v>
      </c>
      <c r="M13" s="41">
        <v>24</v>
      </c>
      <c r="N13" s="33" t="s">
        <v>26</v>
      </c>
      <c r="O13" s="33">
        <v>4</v>
      </c>
      <c r="P13" s="33">
        <v>1</v>
      </c>
      <c r="Q13" s="58">
        <f>10*1024*1024</f>
        <v>10485760</v>
      </c>
      <c r="R13" s="58">
        <f>(I13*1024*1024)/Q13/2</f>
        <v>682.6666666666666</v>
      </c>
      <c r="S13" s="51">
        <f>(R13*Q13)/(1024^2)</f>
        <v>6826.666666666666</v>
      </c>
      <c r="T13" s="42">
        <v>0.34</v>
      </c>
      <c r="U13" s="43">
        <v>0.46</v>
      </c>
      <c r="V13" s="36">
        <v>28</v>
      </c>
      <c r="W13" s="44">
        <f>1000*O13*K13*J13/V13</f>
        <v>3428.5714285714284</v>
      </c>
      <c r="X13" s="38">
        <f>V13/P13</f>
        <v>28</v>
      </c>
      <c r="Y13" s="44">
        <f>W13*P13</f>
        <v>3428.5714285714284</v>
      </c>
      <c r="Z13" s="53">
        <f>(V13*Q13)/(1024^2)</f>
        <v>280</v>
      </c>
    </row>
    <row r="15" spans="1:26" ht="12">
      <c r="A15" s="29" t="s">
        <v>37</v>
      </c>
      <c r="B15" s="29">
        <v>1</v>
      </c>
      <c r="C15" s="29">
        <v>3.6</v>
      </c>
      <c r="D15" s="30">
        <v>2</v>
      </c>
      <c r="E15" s="29">
        <f>M15*(2/3)</f>
        <v>32</v>
      </c>
      <c r="F15" s="30">
        <v>1</v>
      </c>
      <c r="G15" s="30">
        <v>2560</v>
      </c>
      <c r="H15" s="31">
        <v>1</v>
      </c>
      <c r="I15" s="39">
        <f>((E15*F15)*(G15-G15/3))/(H15+1)</f>
        <v>27306.666666666664</v>
      </c>
      <c r="J15" s="40">
        <f>M15-E15</f>
        <v>16</v>
      </c>
      <c r="K15" s="30">
        <v>3</v>
      </c>
      <c r="L15" s="30">
        <v>1024</v>
      </c>
      <c r="M15" s="41">
        <v>48</v>
      </c>
      <c r="N15" s="33" t="s">
        <v>26</v>
      </c>
      <c r="O15" s="33">
        <v>4</v>
      </c>
      <c r="P15" s="33">
        <v>1000</v>
      </c>
      <c r="Q15" s="58">
        <v>1024</v>
      </c>
      <c r="R15" s="58">
        <f>(I15*1024*1024)/Q15/2</f>
        <v>13981013.333333332</v>
      </c>
      <c r="S15" s="51">
        <f>(R15*Q15)/(1024^2)</f>
        <v>13653.333333333332</v>
      </c>
      <c r="T15" s="42">
        <v>34</v>
      </c>
      <c r="U15" s="43">
        <v>0.81</v>
      </c>
      <c r="V15" s="36">
        <v>466000</v>
      </c>
      <c r="W15" s="44">
        <f>1000*O15*K15*J15/V15</f>
        <v>0.41201716738197425</v>
      </c>
      <c r="X15" s="38">
        <f>V15/P15</f>
        <v>466</v>
      </c>
      <c r="Y15" s="44">
        <f>W15*P15</f>
        <v>412.0171673819743</v>
      </c>
      <c r="Z15" s="53">
        <f>(V15*Q15)/(1024^2)</f>
        <v>455.078125</v>
      </c>
    </row>
    <row r="16" spans="1:26" ht="12">
      <c r="A16" s="29" t="s">
        <v>37</v>
      </c>
      <c r="B16" s="29">
        <v>1</v>
      </c>
      <c r="C16" s="29">
        <v>3.6</v>
      </c>
      <c r="D16" s="30">
        <v>2</v>
      </c>
      <c r="E16" s="29">
        <f>M16*(2/3)</f>
        <v>32</v>
      </c>
      <c r="F16" s="30">
        <v>1</v>
      </c>
      <c r="G16" s="30">
        <v>2560</v>
      </c>
      <c r="H16" s="31">
        <v>1</v>
      </c>
      <c r="I16" s="39">
        <f>((E16*F16)*(G16-G16/3))/(H16+1)</f>
        <v>27306.666666666664</v>
      </c>
      <c r="J16" s="40">
        <f>M16-E16</f>
        <v>16</v>
      </c>
      <c r="K16" s="30">
        <v>3</v>
      </c>
      <c r="L16" s="30">
        <v>1024</v>
      </c>
      <c r="M16" s="41">
        <v>48</v>
      </c>
      <c r="N16" s="33" t="s">
        <v>26</v>
      </c>
      <c r="O16" s="33">
        <v>4</v>
      </c>
      <c r="P16" s="33">
        <v>1000</v>
      </c>
      <c r="Q16" s="58">
        <v>2048</v>
      </c>
      <c r="R16" s="58">
        <f>(I16*1024*1024)/Q16/2</f>
        <v>6990506.666666666</v>
      </c>
      <c r="S16" s="51">
        <f>(R16*Q16)/(1024^2)</f>
        <v>13653.333333333332</v>
      </c>
      <c r="T16" s="42">
        <v>0.41</v>
      </c>
      <c r="U16" s="43">
        <v>0.78</v>
      </c>
      <c r="V16" s="36">
        <v>380000</v>
      </c>
      <c r="W16" s="44">
        <f>1000*O16*K16*J16/V16</f>
        <v>0.5052631578947369</v>
      </c>
      <c r="X16" s="38">
        <f>V16/P16</f>
        <v>380</v>
      </c>
      <c r="Y16" s="44">
        <f>W16*P16</f>
        <v>505.2631578947369</v>
      </c>
      <c r="Z16" s="53">
        <f>(V16*Q16)/(1024^2)</f>
        <v>742.1875</v>
      </c>
    </row>
    <row r="17" spans="1:26" ht="12">
      <c r="A17" s="29" t="s">
        <v>37</v>
      </c>
      <c r="B17" s="29">
        <v>1</v>
      </c>
      <c r="C17" s="29">
        <v>3.6</v>
      </c>
      <c r="D17" s="30">
        <v>2</v>
      </c>
      <c r="E17" s="29">
        <f>M17*(2/3)</f>
        <v>32</v>
      </c>
      <c r="F17" s="30">
        <v>1</v>
      </c>
      <c r="G17" s="30">
        <v>2560</v>
      </c>
      <c r="H17" s="31">
        <v>1</v>
      </c>
      <c r="I17" s="39">
        <f>((E17*F17)*(G17-G17/3))/(H17+1)</f>
        <v>27306.666666666664</v>
      </c>
      <c r="J17" s="40">
        <f>M17-E17</f>
        <v>16</v>
      </c>
      <c r="K17" s="30">
        <v>1</v>
      </c>
      <c r="L17" s="30">
        <v>1024</v>
      </c>
      <c r="M17" s="41">
        <v>48</v>
      </c>
      <c r="N17" s="33" t="s">
        <v>26</v>
      </c>
      <c r="O17" s="33">
        <v>4</v>
      </c>
      <c r="P17" s="33">
        <v>1000</v>
      </c>
      <c r="Q17" s="58">
        <v>10240</v>
      </c>
      <c r="R17" s="58">
        <f>(I17*1024*1024)/Q17/2</f>
        <v>1398101.3333333333</v>
      </c>
      <c r="S17" s="51">
        <f>(R17*Q17)/(1024^2)</f>
        <v>13653.333333333332</v>
      </c>
      <c r="T17" s="42">
        <v>0.43</v>
      </c>
      <c r="U17" s="43">
        <v>0.6</v>
      </c>
      <c r="V17" s="36">
        <v>74500</v>
      </c>
      <c r="W17" s="44">
        <f>1000*O17*K17*J17/V17</f>
        <v>0.8590604026845637</v>
      </c>
      <c r="X17" s="38">
        <f>V17/P17</f>
        <v>74.5</v>
      </c>
      <c r="Y17" s="44">
        <f>W17*P17</f>
        <v>859.0604026845638</v>
      </c>
      <c r="Z17" s="53">
        <f>(V17*Q17)/(1024^2)</f>
        <v>727.5390625</v>
      </c>
    </row>
    <row r="18" spans="1:26" ht="12">
      <c r="A18" s="29" t="s">
        <v>37</v>
      </c>
      <c r="B18" s="29">
        <v>1</v>
      </c>
      <c r="C18" s="29">
        <v>3.6</v>
      </c>
      <c r="D18" s="30">
        <v>2</v>
      </c>
      <c r="E18" s="29">
        <f>M18*(2/3)</f>
        <v>32</v>
      </c>
      <c r="F18" s="30">
        <v>1</v>
      </c>
      <c r="G18" s="30">
        <v>2560</v>
      </c>
      <c r="H18" s="31">
        <v>1</v>
      </c>
      <c r="I18" s="39">
        <f>((E18*F18)*(G18-G18/3))/(H18+1)</f>
        <v>27306.666666666664</v>
      </c>
      <c r="J18" s="40">
        <f>M18-E18</f>
        <v>16</v>
      </c>
      <c r="K18" s="30">
        <v>1</v>
      </c>
      <c r="L18" s="30">
        <v>1024</v>
      </c>
      <c r="M18" s="41">
        <v>48</v>
      </c>
      <c r="N18" s="33" t="s">
        <v>26</v>
      </c>
      <c r="O18" s="33">
        <v>4</v>
      </c>
      <c r="P18" s="33">
        <v>1</v>
      </c>
      <c r="Q18" s="58">
        <f>10*1024*1024</f>
        <v>10485760</v>
      </c>
      <c r="R18" s="58">
        <f>(I18*1024*1024)/Q18/2</f>
        <v>1365.3333333333333</v>
      </c>
      <c r="S18" s="51">
        <f>(R18*Q18)/(1024^2)</f>
        <v>13653.333333333332</v>
      </c>
      <c r="T18" s="42">
        <v>0.18</v>
      </c>
      <c r="U18" s="43">
        <v>0.21</v>
      </c>
      <c r="V18" s="36">
        <v>41.8</v>
      </c>
      <c r="W18" s="44">
        <f>1000*O18*K18*J18/V18</f>
        <v>1531.1004784688996</v>
      </c>
      <c r="X18" s="38">
        <f>V18/P18</f>
        <v>41.8</v>
      </c>
      <c r="Y18" s="44">
        <f>W18*P18</f>
        <v>1531.1004784688996</v>
      </c>
      <c r="Z18" s="53">
        <f>(V18*Q18)/(1024^2)</f>
        <v>418</v>
      </c>
    </row>
    <row r="20" spans="1:26" ht="12">
      <c r="A20" s="29" t="s">
        <v>37</v>
      </c>
      <c r="B20" s="29">
        <v>1</v>
      </c>
      <c r="C20" s="29">
        <v>3.6</v>
      </c>
      <c r="D20" s="30">
        <v>2</v>
      </c>
      <c r="E20" s="29">
        <f>M20*(2/3)</f>
        <v>64</v>
      </c>
      <c r="F20" s="30">
        <v>1</v>
      </c>
      <c r="G20" s="30">
        <v>2560</v>
      </c>
      <c r="H20" s="31">
        <v>1</v>
      </c>
      <c r="I20" s="39">
        <f>((E20*F20)*(G20-G20/3))/(H20+1)</f>
        <v>54613.33333333333</v>
      </c>
      <c r="J20" s="40">
        <f>M20-E20</f>
        <v>32</v>
      </c>
      <c r="K20" s="30">
        <v>1</v>
      </c>
      <c r="L20" s="30">
        <v>1024</v>
      </c>
      <c r="M20" s="41">
        <v>96</v>
      </c>
      <c r="N20" s="33" t="s">
        <v>26</v>
      </c>
      <c r="O20" s="33">
        <v>4</v>
      </c>
      <c r="P20" s="33">
        <v>1000</v>
      </c>
      <c r="Q20" s="58">
        <v>1024</v>
      </c>
      <c r="R20" s="58">
        <f>(I20*1024*1024)/Q20/2</f>
        <v>27962026.666666664</v>
      </c>
      <c r="S20" s="51">
        <f>(R20*Q20)/(1024^2)</f>
        <v>27306.666666666664</v>
      </c>
      <c r="T20" s="42">
        <v>0.28</v>
      </c>
      <c r="U20" s="43">
        <v>0.79</v>
      </c>
      <c r="V20" s="36">
        <v>659100</v>
      </c>
      <c r="W20" s="44">
        <f>1000*O20*K20*J20/V20</f>
        <v>0.19420421787285694</v>
      </c>
      <c r="X20" s="38">
        <f>V20/P20</f>
        <v>659.1</v>
      </c>
      <c r="Y20" s="44">
        <f>W20*P20</f>
        <v>194.20421787285693</v>
      </c>
      <c r="Z20" s="53">
        <f>(V20*Q20)/(1024^2)</f>
        <v>643.65234375</v>
      </c>
    </row>
    <row r="21" spans="1:26" ht="12">
      <c r="A21" s="29" t="s">
        <v>37</v>
      </c>
      <c r="B21" s="29">
        <v>1</v>
      </c>
      <c r="C21" s="29">
        <v>3.6</v>
      </c>
      <c r="D21" s="30">
        <v>2</v>
      </c>
      <c r="E21" s="29">
        <f>M21*(2/3)</f>
        <v>64</v>
      </c>
      <c r="F21" s="30">
        <v>1</v>
      </c>
      <c r="G21" s="30">
        <v>2560</v>
      </c>
      <c r="H21" s="31">
        <v>1</v>
      </c>
      <c r="I21" s="39">
        <f>((E21*F21)*(G21-G21/3))/(H21+1)</f>
        <v>54613.33333333333</v>
      </c>
      <c r="J21" s="40">
        <f>M21-E21</f>
        <v>32</v>
      </c>
      <c r="K21" s="30">
        <v>1</v>
      </c>
      <c r="L21" s="30">
        <v>1024</v>
      </c>
      <c r="M21" s="41">
        <v>96</v>
      </c>
      <c r="N21" s="33" t="s">
        <v>26</v>
      </c>
      <c r="O21" s="33">
        <v>4</v>
      </c>
      <c r="P21" s="33">
        <v>1000</v>
      </c>
      <c r="Q21" s="58">
        <v>2048</v>
      </c>
      <c r="R21" s="58">
        <f>(I21*1024*1024)/Q21/2</f>
        <v>13981013.333333332</v>
      </c>
      <c r="S21" s="51">
        <f>(R21*Q21)/(1024^2)</f>
        <v>27306.666666666664</v>
      </c>
      <c r="T21" s="42">
        <v>0.28</v>
      </c>
      <c r="U21" s="43">
        <v>0.64</v>
      </c>
      <c r="V21" s="36">
        <v>404500</v>
      </c>
      <c r="W21" s="44">
        <f>1000*O21*K21*J21/V21</f>
        <v>0.3164400494437577</v>
      </c>
      <c r="X21" s="38">
        <f>V21/P21</f>
        <v>404.5</v>
      </c>
      <c r="Y21" s="44">
        <f>W21*P21</f>
        <v>316.4400494437577</v>
      </c>
      <c r="Z21" s="53">
        <f>(V21*Q21)/(1024^2)</f>
        <v>790.0390625</v>
      </c>
    </row>
    <row r="22" spans="1:26" ht="12">
      <c r="A22" s="29" t="s">
        <v>37</v>
      </c>
      <c r="B22" s="29">
        <v>1</v>
      </c>
      <c r="C22" s="29">
        <v>3.6</v>
      </c>
      <c r="D22" s="30">
        <v>2</v>
      </c>
      <c r="E22" s="29">
        <f>M22*(2/3)</f>
        <v>64</v>
      </c>
      <c r="F22" s="30">
        <v>1</v>
      </c>
      <c r="G22" s="30">
        <v>2560</v>
      </c>
      <c r="H22" s="31">
        <v>1</v>
      </c>
      <c r="I22" s="39">
        <f>((E22*F22)*(G22-G22/3))/(H22+1)</f>
        <v>54613.33333333333</v>
      </c>
      <c r="J22" s="40">
        <f>M22-E22</f>
        <v>32</v>
      </c>
      <c r="K22" s="30">
        <v>1</v>
      </c>
      <c r="L22" s="30">
        <v>1024</v>
      </c>
      <c r="M22" s="41">
        <v>96</v>
      </c>
      <c r="N22" s="33" t="s">
        <v>26</v>
      </c>
      <c r="O22" s="33">
        <v>4</v>
      </c>
      <c r="P22" s="33">
        <v>1000</v>
      </c>
      <c r="Q22" s="58">
        <v>10240</v>
      </c>
      <c r="R22" s="58">
        <f>(I22*1024*1024)/Q22/2</f>
        <v>2796202.6666666665</v>
      </c>
      <c r="S22" s="51">
        <f>(R22*Q22)/(1024^2)</f>
        <v>27306.666666666664</v>
      </c>
      <c r="T22" s="42">
        <v>0.3</v>
      </c>
      <c r="U22" s="43">
        <v>0.47</v>
      </c>
      <c r="V22" s="36">
        <v>106200</v>
      </c>
      <c r="W22" s="44">
        <f>1000*O22*K22*J22/V22</f>
        <v>1.2052730696798493</v>
      </c>
      <c r="X22" s="38">
        <f>V22/P22</f>
        <v>106.2</v>
      </c>
      <c r="Y22" s="44">
        <f>W22*P22</f>
        <v>1205.2730696798492</v>
      </c>
      <c r="Z22" s="53">
        <f>(V22*Q22)/(1024^2)</f>
        <v>1037.109375</v>
      </c>
    </row>
    <row r="23" spans="1:26" ht="12">
      <c r="A23" s="29" t="s">
        <v>37</v>
      </c>
      <c r="B23" s="29">
        <v>1</v>
      </c>
      <c r="C23" s="29">
        <v>3.6</v>
      </c>
      <c r="D23" s="30">
        <v>2</v>
      </c>
      <c r="E23" s="29">
        <f>M23*(2/3)</f>
        <v>64</v>
      </c>
      <c r="F23" s="30">
        <v>1</v>
      </c>
      <c r="G23" s="30">
        <v>2560</v>
      </c>
      <c r="H23" s="31">
        <v>1</v>
      </c>
      <c r="I23" s="39">
        <f>((E23*F23)*(G23-G23/3))/(H23+1)</f>
        <v>54613.33333333333</v>
      </c>
      <c r="J23" s="40">
        <f>M23-E23</f>
        <v>32</v>
      </c>
      <c r="K23" s="30">
        <v>1</v>
      </c>
      <c r="L23" s="30">
        <v>1024</v>
      </c>
      <c r="M23" s="41">
        <v>96</v>
      </c>
      <c r="N23" s="33" t="s">
        <v>26</v>
      </c>
      <c r="O23" s="33">
        <v>4</v>
      </c>
      <c r="P23" s="33">
        <v>1</v>
      </c>
      <c r="Q23" s="58">
        <f>10*1024*1024</f>
        <v>10485760</v>
      </c>
      <c r="R23" s="58">
        <f>(I23*1024*1024)/Q23/2</f>
        <v>2730.6666666666665</v>
      </c>
      <c r="S23" s="51">
        <f>(R23*Q23)/(1024^2)</f>
        <v>27306.666666666664</v>
      </c>
      <c r="T23" s="42">
        <v>0.31</v>
      </c>
      <c r="U23" s="43">
        <v>0.27</v>
      </c>
      <c r="V23" s="36">
        <v>71.01</v>
      </c>
      <c r="W23" s="44">
        <f>1000*O23*K23*J23/V23</f>
        <v>1802.563019293057</v>
      </c>
      <c r="X23" s="38">
        <f>V23/P23</f>
        <v>71.01</v>
      </c>
      <c r="Y23" s="44">
        <f>W23*P23</f>
        <v>1802.563019293057</v>
      </c>
      <c r="Z23" s="53">
        <f>(V23*Q23)/(1024^2)</f>
        <v>710.1</v>
      </c>
    </row>
    <row r="24" spans="1:26" s="18" customFormat="1" ht="12">
      <c r="A24" s="19" t="s">
        <v>36</v>
      </c>
      <c r="B24" s="19" t="s">
        <v>40</v>
      </c>
      <c r="C24" s="19" t="s">
        <v>39</v>
      </c>
      <c r="D24" s="20" t="s">
        <v>41</v>
      </c>
      <c r="E24" s="19" t="s">
        <v>3</v>
      </c>
      <c r="F24" s="20" t="s">
        <v>23</v>
      </c>
      <c r="G24" s="20" t="s">
        <v>4</v>
      </c>
      <c r="H24" s="21" t="s">
        <v>7</v>
      </c>
      <c r="I24" s="19" t="s">
        <v>8</v>
      </c>
      <c r="J24" s="22" t="s">
        <v>5</v>
      </c>
      <c r="K24" s="20" t="s">
        <v>24</v>
      </c>
      <c r="L24" s="20" t="s">
        <v>6</v>
      </c>
      <c r="M24" s="21" t="s">
        <v>2</v>
      </c>
      <c r="N24" s="23" t="s">
        <v>0</v>
      </c>
      <c r="O24" s="23" t="s">
        <v>25</v>
      </c>
      <c r="P24" s="23" t="s">
        <v>1</v>
      </c>
      <c r="Q24" s="57" t="s">
        <v>10</v>
      </c>
      <c r="R24" s="57" t="s">
        <v>9</v>
      </c>
      <c r="S24" s="50" t="s">
        <v>11</v>
      </c>
      <c r="T24" s="24" t="s">
        <v>12</v>
      </c>
      <c r="U24" s="25" t="s">
        <v>13</v>
      </c>
      <c r="V24" s="26" t="s">
        <v>14</v>
      </c>
      <c r="W24" s="27" t="s">
        <v>15</v>
      </c>
      <c r="X24" s="28" t="s">
        <v>16</v>
      </c>
      <c r="Y24" s="27" t="s">
        <v>17</v>
      </c>
      <c r="Z24" s="52" t="s">
        <v>18</v>
      </c>
    </row>
    <row r="25" spans="1:26" ht="12">
      <c r="A25" s="29" t="s">
        <v>37</v>
      </c>
      <c r="B25" s="29">
        <v>1</v>
      </c>
      <c r="C25" s="29">
        <v>3.6</v>
      </c>
      <c r="D25" s="30">
        <v>2</v>
      </c>
      <c r="E25" s="29">
        <f>M25*(2/3)</f>
        <v>2</v>
      </c>
      <c r="F25" s="30">
        <v>3</v>
      </c>
      <c r="G25" s="30">
        <v>1024</v>
      </c>
      <c r="H25" s="31">
        <v>1</v>
      </c>
      <c r="I25" s="39">
        <f>((E25*F25)*(G25-G25/3))/(H25+1)</f>
        <v>2048</v>
      </c>
      <c r="J25" s="40">
        <f>M25-E25</f>
        <v>1</v>
      </c>
      <c r="K25" s="30">
        <v>3</v>
      </c>
      <c r="L25" s="30">
        <v>1024</v>
      </c>
      <c r="M25" s="41">
        <v>3</v>
      </c>
      <c r="N25" s="33" t="s">
        <v>27</v>
      </c>
      <c r="O25" s="33">
        <v>1</v>
      </c>
      <c r="P25" s="33">
        <v>1</v>
      </c>
      <c r="Q25" s="58">
        <v>1024</v>
      </c>
      <c r="R25" s="58">
        <f>(I25*1024*1024)/Q25/2</f>
        <v>1048576</v>
      </c>
      <c r="S25" s="51">
        <f>(R25*Q25)/(1024^2)</f>
        <v>1024</v>
      </c>
      <c r="T25" s="42">
        <v>0.13</v>
      </c>
      <c r="U25" s="43">
        <v>0.22</v>
      </c>
      <c r="V25" s="36">
        <v>1600</v>
      </c>
      <c r="W25" s="44">
        <f>1000*O25*K25*J25/V25</f>
        <v>1.875</v>
      </c>
      <c r="X25" s="38">
        <f>V25/P25</f>
        <v>1600</v>
      </c>
      <c r="Y25" s="44">
        <f>W25*P25</f>
        <v>1.875</v>
      </c>
      <c r="Z25" s="53">
        <f>(V25*Q25)/(1024^2)</f>
        <v>1.5625</v>
      </c>
    </row>
    <row r="26" spans="1:26" ht="12">
      <c r="A26" s="29" t="s">
        <v>37</v>
      </c>
      <c r="B26" s="29">
        <v>1</v>
      </c>
      <c r="C26" s="29">
        <v>3.6</v>
      </c>
      <c r="D26" s="30">
        <v>2</v>
      </c>
      <c r="E26" s="29">
        <f>M26*(2/3)</f>
        <v>2</v>
      </c>
      <c r="F26" s="30">
        <v>3</v>
      </c>
      <c r="G26" s="30">
        <v>1024</v>
      </c>
      <c r="H26" s="31">
        <v>1</v>
      </c>
      <c r="I26" s="39">
        <f>((E26*F26)*(G26-G26/3))/(H26+1)</f>
        <v>2048</v>
      </c>
      <c r="J26" s="40">
        <f>M26-E26</f>
        <v>1</v>
      </c>
      <c r="K26" s="30">
        <v>3</v>
      </c>
      <c r="L26" s="30">
        <v>1024</v>
      </c>
      <c r="M26" s="41">
        <v>3</v>
      </c>
      <c r="N26" s="33" t="s">
        <v>27</v>
      </c>
      <c r="O26" s="33">
        <v>1</v>
      </c>
      <c r="P26" s="33">
        <v>1</v>
      </c>
      <c r="Q26" s="58">
        <v>2048</v>
      </c>
      <c r="R26" s="58">
        <f>(I26*1024*1024)/Q26/2</f>
        <v>524288</v>
      </c>
      <c r="S26" s="51">
        <f>(R26*Q26)/(1024^2)</f>
        <v>1024</v>
      </c>
      <c r="T26" s="42">
        <v>0.46</v>
      </c>
      <c r="U26" s="43">
        <v>0.36</v>
      </c>
      <c r="V26" s="36">
        <v>2600</v>
      </c>
      <c r="W26" s="44">
        <f>1000*O26*K26*J26/V26</f>
        <v>1.1538461538461537</v>
      </c>
      <c r="X26" s="38">
        <f>V26/P26</f>
        <v>2600</v>
      </c>
      <c r="Y26" s="44">
        <f>W26*P26</f>
        <v>1.1538461538461537</v>
      </c>
      <c r="Z26" s="53">
        <f>(V26*Q26)/(1024^2)</f>
        <v>5.078125</v>
      </c>
    </row>
    <row r="27" spans="1:26" ht="12">
      <c r="A27" s="29" t="s">
        <v>37</v>
      </c>
      <c r="B27" s="29">
        <v>1</v>
      </c>
      <c r="C27" s="29">
        <v>3.6</v>
      </c>
      <c r="D27" s="30">
        <v>2</v>
      </c>
      <c r="E27" s="29">
        <f>M27*(2/3)</f>
        <v>2</v>
      </c>
      <c r="F27" s="30">
        <v>3</v>
      </c>
      <c r="G27" s="30">
        <v>1024</v>
      </c>
      <c r="H27" s="31">
        <v>1</v>
      </c>
      <c r="I27" s="39">
        <f>((E27*F27)*(G27-G27/3))/(H27+1)</f>
        <v>2048</v>
      </c>
      <c r="J27" s="40">
        <f>M27-E27</f>
        <v>1</v>
      </c>
      <c r="K27" s="30">
        <v>3</v>
      </c>
      <c r="L27" s="30">
        <v>1024</v>
      </c>
      <c r="M27" s="41">
        <v>3</v>
      </c>
      <c r="N27" s="33" t="s">
        <v>27</v>
      </c>
      <c r="O27" s="33">
        <v>1</v>
      </c>
      <c r="P27" s="33">
        <v>1</v>
      </c>
      <c r="Q27" s="58">
        <v>10240</v>
      </c>
      <c r="R27" s="58">
        <f>(I27*1024*1024)/Q27/2</f>
        <v>104857.6</v>
      </c>
      <c r="S27" s="51">
        <f>(R27*Q27)/(1024^2)</f>
        <v>1024</v>
      </c>
      <c r="T27" s="42">
        <v>0.35</v>
      </c>
      <c r="U27" s="43">
        <v>0.33</v>
      </c>
      <c r="V27" s="36">
        <v>1800</v>
      </c>
      <c r="W27" s="44">
        <f>1000*O27*K27*J27/V27</f>
        <v>1.6666666666666667</v>
      </c>
      <c r="X27" s="38">
        <f>V27/P27</f>
        <v>1800</v>
      </c>
      <c r="Y27" s="44">
        <f>W27*P27</f>
        <v>1.6666666666666667</v>
      </c>
      <c r="Z27" s="53">
        <f>(V27*Q27)/(1024^2)</f>
        <v>17.578125</v>
      </c>
    </row>
    <row r="28" spans="1:26" ht="12">
      <c r="A28" s="29" t="s">
        <v>37</v>
      </c>
      <c r="B28" s="29">
        <v>1</v>
      </c>
      <c r="C28" s="29">
        <v>3.6</v>
      </c>
      <c r="D28" s="30">
        <v>2</v>
      </c>
      <c r="E28" s="29">
        <f>M28*(2/3)</f>
        <v>2</v>
      </c>
      <c r="F28" s="30">
        <v>3</v>
      </c>
      <c r="G28" s="30">
        <v>1024</v>
      </c>
      <c r="H28" s="31">
        <v>1</v>
      </c>
      <c r="I28" s="39">
        <f>((E28*F28)*(G28-G28/3))/(H28+1)</f>
        <v>2048</v>
      </c>
      <c r="J28" s="40">
        <f>M28-E28</f>
        <v>1</v>
      </c>
      <c r="K28" s="30">
        <v>3</v>
      </c>
      <c r="L28" s="30">
        <v>1024</v>
      </c>
      <c r="M28" s="41">
        <v>3</v>
      </c>
      <c r="N28" s="33" t="s">
        <v>27</v>
      </c>
      <c r="O28" s="33">
        <v>1</v>
      </c>
      <c r="P28" s="33">
        <v>1</v>
      </c>
      <c r="Q28" s="58">
        <f>10*1024*1024</f>
        <v>10485760</v>
      </c>
      <c r="R28" s="58">
        <f>(I28*1024*1024)/Q28/2</f>
        <v>102.4</v>
      </c>
      <c r="S28" s="51">
        <f>(R28*Q28)/(1024^2)</f>
        <v>1024</v>
      </c>
      <c r="T28" s="42">
        <v>0.13</v>
      </c>
      <c r="U28" s="43">
        <v>0.19</v>
      </c>
      <c r="V28" s="36">
        <v>2.97</v>
      </c>
      <c r="W28" s="44">
        <f>1000*O28*K28*J28/V28</f>
        <v>1010.10101010101</v>
      </c>
      <c r="X28" s="38">
        <f>V28/P28</f>
        <v>2.97</v>
      </c>
      <c r="Y28" s="44">
        <f>W28*P28</f>
        <v>1010.10101010101</v>
      </c>
      <c r="Z28" s="53">
        <f>(V28*Q28)/(1024^2)</f>
        <v>29.700000000000003</v>
      </c>
    </row>
    <row r="29" ht="12">
      <c r="M29" s="41"/>
    </row>
    <row r="30" spans="1:26" ht="12">
      <c r="A30" s="29" t="s">
        <v>37</v>
      </c>
      <c r="B30" s="29">
        <v>1</v>
      </c>
      <c r="C30" s="29">
        <v>3.6</v>
      </c>
      <c r="D30" s="30">
        <v>2</v>
      </c>
      <c r="E30" s="29">
        <f>M30*(2/3)</f>
        <v>16</v>
      </c>
      <c r="F30" s="30">
        <v>1</v>
      </c>
      <c r="G30" s="30">
        <v>2560</v>
      </c>
      <c r="H30" s="31">
        <v>1</v>
      </c>
      <c r="I30" s="39">
        <f>((E30*F30)*(G30-G30/3))/(H30+1)</f>
        <v>13653.333333333332</v>
      </c>
      <c r="J30" s="40">
        <f>M30-E30</f>
        <v>8</v>
      </c>
      <c r="K30" s="30">
        <v>3</v>
      </c>
      <c r="L30" s="30">
        <v>1024</v>
      </c>
      <c r="M30" s="41">
        <v>24</v>
      </c>
      <c r="N30" s="33" t="s">
        <v>27</v>
      </c>
      <c r="O30" s="33">
        <v>1</v>
      </c>
      <c r="P30" s="33">
        <v>1</v>
      </c>
      <c r="Q30" s="58">
        <v>1024</v>
      </c>
      <c r="R30" s="58">
        <f>(I30*1024*1024)/Q30/2</f>
        <v>6990506.666666666</v>
      </c>
      <c r="S30" s="51">
        <f>(R30*Q30)/(1024^2)</f>
        <v>6826.666666666666</v>
      </c>
      <c r="T30" s="42">
        <v>0.4</v>
      </c>
      <c r="U30" s="43">
        <v>0.31</v>
      </c>
      <c r="V30" s="36">
        <v>28200</v>
      </c>
      <c r="W30" s="44">
        <f>1000*O30*K30*J30/V30</f>
        <v>0.851063829787234</v>
      </c>
      <c r="X30" s="38">
        <f>V30/P30</f>
        <v>28200</v>
      </c>
      <c r="Y30" s="44">
        <f>W30*P30</f>
        <v>0.851063829787234</v>
      </c>
      <c r="Z30" s="53">
        <f>(V30*Q30)/(1024^2)</f>
        <v>27.5390625</v>
      </c>
    </row>
    <row r="31" spans="1:26" ht="12">
      <c r="A31" s="29" t="s">
        <v>37</v>
      </c>
      <c r="B31" s="29">
        <v>1</v>
      </c>
      <c r="C31" s="29">
        <v>3.6</v>
      </c>
      <c r="D31" s="30">
        <v>2</v>
      </c>
      <c r="E31" s="29">
        <f>M31*(2/3)</f>
        <v>16</v>
      </c>
      <c r="F31" s="30">
        <v>1</v>
      </c>
      <c r="G31" s="30">
        <v>2560</v>
      </c>
      <c r="H31" s="31">
        <v>1</v>
      </c>
      <c r="I31" s="39">
        <f>((E31*F31)*(G31-G31/3))/(H31+1)</f>
        <v>13653.333333333332</v>
      </c>
      <c r="J31" s="40">
        <f>M31-E31</f>
        <v>8</v>
      </c>
      <c r="K31" s="30">
        <v>3</v>
      </c>
      <c r="L31" s="30">
        <v>1024</v>
      </c>
      <c r="M31" s="41">
        <v>24</v>
      </c>
      <c r="N31" s="33" t="s">
        <v>27</v>
      </c>
      <c r="O31" s="33">
        <v>1</v>
      </c>
      <c r="P31" s="33">
        <v>1</v>
      </c>
      <c r="Q31" s="58">
        <v>2048</v>
      </c>
      <c r="R31" s="58">
        <f>(I31*1024*1024)/Q31/2</f>
        <v>3495253.333333333</v>
      </c>
      <c r="S31" s="51">
        <f>(R31*Q31)/(1024^2)</f>
        <v>6826.666666666666</v>
      </c>
      <c r="T31" s="42">
        <v>0.33</v>
      </c>
      <c r="U31" s="43">
        <v>0.3</v>
      </c>
      <c r="V31" s="36">
        <v>26800</v>
      </c>
      <c r="W31" s="44">
        <f>1000*O31*K31*J31/V31</f>
        <v>0.8955223880597015</v>
      </c>
      <c r="X31" s="38">
        <f>V31/P31</f>
        <v>26800</v>
      </c>
      <c r="Y31" s="44">
        <f>W31*P31</f>
        <v>0.8955223880597015</v>
      </c>
      <c r="Z31" s="53">
        <f>(V31*Q31)/(1024^2)</f>
        <v>52.34375</v>
      </c>
    </row>
    <row r="32" spans="1:26" ht="12">
      <c r="A32" s="29" t="s">
        <v>37</v>
      </c>
      <c r="B32" s="29">
        <v>1</v>
      </c>
      <c r="C32" s="29">
        <v>3.6</v>
      </c>
      <c r="D32" s="30">
        <v>2</v>
      </c>
      <c r="E32" s="29">
        <f>M32*(2/3)</f>
        <v>16</v>
      </c>
      <c r="F32" s="30">
        <v>1</v>
      </c>
      <c r="G32" s="30">
        <v>2560</v>
      </c>
      <c r="H32" s="31">
        <v>1</v>
      </c>
      <c r="I32" s="39">
        <f>((E32*F32)*(G32-G32/3))/(H32+1)</f>
        <v>13653.333333333332</v>
      </c>
      <c r="J32" s="40">
        <f>M32-E32</f>
        <v>8</v>
      </c>
      <c r="K32" s="30">
        <v>3</v>
      </c>
      <c r="L32" s="30">
        <v>1024</v>
      </c>
      <c r="M32" s="41">
        <v>24</v>
      </c>
      <c r="N32" s="33" t="s">
        <v>27</v>
      </c>
      <c r="O32" s="33">
        <v>1</v>
      </c>
      <c r="P32" s="33">
        <v>1</v>
      </c>
      <c r="Q32" s="58">
        <v>10240</v>
      </c>
      <c r="R32" s="58">
        <f>(I32*1024*1024)/Q32/2</f>
        <v>699050.6666666666</v>
      </c>
      <c r="S32" s="51">
        <f>(R32*Q32)/(1024^2)</f>
        <v>6826.666666666666</v>
      </c>
      <c r="T32" s="42">
        <v>0.34</v>
      </c>
      <c r="U32" s="43">
        <v>0.21</v>
      </c>
      <c r="V32" s="36">
        <v>11900</v>
      </c>
      <c r="W32" s="44">
        <f>1000*O32*K32*J32/V32</f>
        <v>2.0168067226890756</v>
      </c>
      <c r="X32" s="38">
        <f>V32/P32</f>
        <v>11900</v>
      </c>
      <c r="Y32" s="44">
        <f>W32*P32</f>
        <v>2.0168067226890756</v>
      </c>
      <c r="Z32" s="53">
        <f>(V32*Q32)/(1024^2)</f>
        <v>116.2109375</v>
      </c>
    </row>
    <row r="33" spans="1:26" ht="12">
      <c r="A33" s="29" t="s">
        <v>37</v>
      </c>
      <c r="B33" s="29">
        <v>1</v>
      </c>
      <c r="C33" s="29">
        <v>3.6</v>
      </c>
      <c r="D33" s="30">
        <v>2</v>
      </c>
      <c r="E33" s="29">
        <f>M33*(2/3)</f>
        <v>16</v>
      </c>
      <c r="F33" s="30">
        <v>1</v>
      </c>
      <c r="G33" s="30">
        <v>2560</v>
      </c>
      <c r="H33" s="31">
        <v>1</v>
      </c>
      <c r="I33" s="39">
        <f>((E33*F33)*(G33-G33/3))/(H33+1)</f>
        <v>13653.333333333332</v>
      </c>
      <c r="J33" s="40">
        <f>M33-E33</f>
        <v>8</v>
      </c>
      <c r="K33" s="30">
        <v>3</v>
      </c>
      <c r="L33" s="30">
        <v>1024</v>
      </c>
      <c r="M33" s="41">
        <v>24</v>
      </c>
      <c r="N33" s="33" t="s">
        <v>27</v>
      </c>
      <c r="O33" s="33">
        <v>1</v>
      </c>
      <c r="P33" s="33">
        <v>1</v>
      </c>
      <c r="Q33" s="58">
        <f>10*1024*1024</f>
        <v>10485760</v>
      </c>
      <c r="R33" s="58">
        <f>(I33*1024*1024)/Q33/2</f>
        <v>682.6666666666666</v>
      </c>
      <c r="S33" s="51">
        <f>(R33*Q33)/(1024^2)</f>
        <v>6826.666666666666</v>
      </c>
      <c r="T33" s="42">
        <v>0.25</v>
      </c>
      <c r="U33" s="43">
        <v>0.3</v>
      </c>
      <c r="V33" s="36">
        <v>24.48</v>
      </c>
      <c r="W33" s="44">
        <f>1000*O33*K33*J33/V33</f>
        <v>980.3921568627451</v>
      </c>
      <c r="X33" s="38">
        <f>V33/P33</f>
        <v>24.48</v>
      </c>
      <c r="Y33" s="44">
        <f>W33*P33</f>
        <v>980.3921568627451</v>
      </c>
      <c r="Z33" s="53">
        <f>(V33*Q33)/(1024^2)</f>
        <v>244.8</v>
      </c>
    </row>
    <row r="35" spans="1:26" ht="12">
      <c r="A35" s="29" t="s">
        <v>37</v>
      </c>
      <c r="B35" s="29">
        <v>1</v>
      </c>
      <c r="C35" s="29">
        <v>3.6</v>
      </c>
      <c r="D35" s="30">
        <v>2</v>
      </c>
      <c r="E35" s="29">
        <f>M35*(2/3)</f>
        <v>32</v>
      </c>
      <c r="F35" s="30">
        <v>1</v>
      </c>
      <c r="G35" s="30">
        <v>2560</v>
      </c>
      <c r="H35" s="31">
        <v>1</v>
      </c>
      <c r="I35" s="39">
        <f>((E35*F35)*(G35-G35/3))/(H35+1)</f>
        <v>27306.666666666664</v>
      </c>
      <c r="J35" s="40">
        <f>M35-E35</f>
        <v>16</v>
      </c>
      <c r="K35" s="30">
        <v>3</v>
      </c>
      <c r="L35" s="30">
        <v>1024</v>
      </c>
      <c r="M35" s="41">
        <v>48</v>
      </c>
      <c r="N35" s="33" t="s">
        <v>27</v>
      </c>
      <c r="O35" s="33">
        <v>1</v>
      </c>
      <c r="P35" s="33">
        <v>1</v>
      </c>
      <c r="Q35" s="58">
        <v>1024</v>
      </c>
      <c r="R35" s="58">
        <f>(I35*1024*1024)/Q35/2</f>
        <v>13981013.333333332</v>
      </c>
      <c r="S35" s="51">
        <f>(R35*Q35)/(1024^2)</f>
        <v>13653.333333333332</v>
      </c>
      <c r="T35" s="42">
        <v>0.4</v>
      </c>
      <c r="U35" s="43">
        <v>0.31</v>
      </c>
      <c r="V35" s="36">
        <v>56700</v>
      </c>
      <c r="W35" s="44">
        <f>1000*O35*K35*J35/V35</f>
        <v>0.8465608465608465</v>
      </c>
      <c r="X35" s="38">
        <f>V35/P35</f>
        <v>56700</v>
      </c>
      <c r="Y35" s="44">
        <f>W35*P35</f>
        <v>0.8465608465608465</v>
      </c>
      <c r="Z35" s="53">
        <f>(V35*Q35)/(1024^2)</f>
        <v>55.37109375</v>
      </c>
    </row>
    <row r="36" spans="1:26" ht="12">
      <c r="A36" s="29" t="s">
        <v>37</v>
      </c>
      <c r="B36" s="29">
        <v>1</v>
      </c>
      <c r="C36" s="29">
        <v>3.6</v>
      </c>
      <c r="D36" s="30">
        <v>2</v>
      </c>
      <c r="E36" s="29">
        <f>M36*(2/3)</f>
        <v>32</v>
      </c>
      <c r="F36" s="30">
        <v>1</v>
      </c>
      <c r="G36" s="30">
        <v>2560</v>
      </c>
      <c r="H36" s="31">
        <v>1</v>
      </c>
      <c r="I36" s="39">
        <f>((E36*F36)*(G36-G36/3))/(H36+1)</f>
        <v>27306.666666666664</v>
      </c>
      <c r="J36" s="40">
        <f>M36-E36</f>
        <v>16</v>
      </c>
      <c r="K36" s="30">
        <v>3</v>
      </c>
      <c r="L36" s="30">
        <v>1024</v>
      </c>
      <c r="M36" s="41">
        <v>48</v>
      </c>
      <c r="N36" s="33" t="s">
        <v>27</v>
      </c>
      <c r="O36" s="33">
        <v>1</v>
      </c>
      <c r="P36" s="33">
        <v>1</v>
      </c>
      <c r="Q36" s="58">
        <v>2048</v>
      </c>
      <c r="R36" s="58">
        <f>(I36*1024*1024)/Q36/2</f>
        <v>6990506.666666666</v>
      </c>
      <c r="S36" s="51">
        <f>(R36*Q36)/(1024^2)</f>
        <v>13653.333333333332</v>
      </c>
      <c r="T36" s="42">
        <v>0.37</v>
      </c>
      <c r="U36" s="43">
        <v>0.3</v>
      </c>
      <c r="V36" s="36">
        <v>50700</v>
      </c>
      <c r="W36" s="44">
        <f>1000*O36*K36*J36/V36</f>
        <v>0.9467455621301775</v>
      </c>
      <c r="X36" s="38">
        <f>V36/P36</f>
        <v>50700</v>
      </c>
      <c r="Y36" s="44">
        <f>W36*P36</f>
        <v>0.9467455621301775</v>
      </c>
      <c r="Z36" s="53">
        <f>(V36*Q36)/(1024^2)</f>
        <v>99.0234375</v>
      </c>
    </row>
    <row r="37" spans="1:26" ht="12">
      <c r="A37" s="29" t="s">
        <v>37</v>
      </c>
      <c r="B37" s="29">
        <v>1</v>
      </c>
      <c r="C37" s="29">
        <v>3.6</v>
      </c>
      <c r="D37" s="30">
        <v>2</v>
      </c>
      <c r="E37" s="29">
        <f>M37*(2/3)</f>
        <v>32</v>
      </c>
      <c r="F37" s="30">
        <v>1</v>
      </c>
      <c r="G37" s="30">
        <v>2560</v>
      </c>
      <c r="H37" s="31">
        <v>1</v>
      </c>
      <c r="I37" s="39">
        <f>((E37*F37)*(G37-G37/3))/(H37+1)</f>
        <v>27306.666666666664</v>
      </c>
      <c r="J37" s="40">
        <f>M37-E37</f>
        <v>16</v>
      </c>
      <c r="K37" s="30">
        <v>1</v>
      </c>
      <c r="L37" s="30">
        <v>1024</v>
      </c>
      <c r="M37" s="41">
        <v>48</v>
      </c>
      <c r="N37" s="33" t="s">
        <v>27</v>
      </c>
      <c r="O37" s="33">
        <v>1</v>
      </c>
      <c r="P37" s="33">
        <v>1</v>
      </c>
      <c r="Q37" s="58">
        <v>10240</v>
      </c>
      <c r="R37" s="58">
        <f>(I37*1024*1024)/Q37/2</f>
        <v>1398101.3333333333</v>
      </c>
      <c r="S37" s="51">
        <f>(R37*Q37)/(1024^2)</f>
        <v>13653.333333333332</v>
      </c>
      <c r="T37" s="42">
        <v>0.08</v>
      </c>
      <c r="U37" s="43">
        <v>0.1</v>
      </c>
      <c r="V37" s="36">
        <v>10600</v>
      </c>
      <c r="W37" s="44">
        <f>1000*O37*K37*J37/V37</f>
        <v>1.509433962264151</v>
      </c>
      <c r="X37" s="38">
        <f>V37/P37</f>
        <v>10600</v>
      </c>
      <c r="Y37" s="44">
        <f>W37*P37</f>
        <v>1.509433962264151</v>
      </c>
      <c r="Z37" s="53">
        <f>(V37*Q37)/(1024^2)</f>
        <v>103.515625</v>
      </c>
    </row>
    <row r="38" spans="1:26" ht="12">
      <c r="A38" s="29" t="s">
        <v>37</v>
      </c>
      <c r="B38" s="29">
        <v>1</v>
      </c>
      <c r="C38" s="29">
        <v>3.6</v>
      </c>
      <c r="D38" s="30">
        <v>2</v>
      </c>
      <c r="E38" s="29">
        <f>M38*(2/3)</f>
        <v>32</v>
      </c>
      <c r="F38" s="30">
        <v>1</v>
      </c>
      <c r="G38" s="30">
        <v>2560</v>
      </c>
      <c r="H38" s="31">
        <v>1</v>
      </c>
      <c r="I38" s="39">
        <f>((E38*F38)*(G38-G38/3))/(H38+1)</f>
        <v>27306.666666666664</v>
      </c>
      <c r="J38" s="40">
        <f>M38-E38</f>
        <v>16</v>
      </c>
      <c r="K38" s="30">
        <v>1</v>
      </c>
      <c r="L38" s="30">
        <v>1024</v>
      </c>
      <c r="M38" s="41">
        <v>48</v>
      </c>
      <c r="N38" s="33" t="s">
        <v>27</v>
      </c>
      <c r="O38" s="33">
        <v>1</v>
      </c>
      <c r="P38" s="33">
        <v>1</v>
      </c>
      <c r="Q38" s="58">
        <f>10*1024*1024</f>
        <v>10485760</v>
      </c>
      <c r="R38" s="58">
        <f>(I38*1024*1024)/Q38/2</f>
        <v>1365.3333333333333</v>
      </c>
      <c r="S38" s="51">
        <f>(R38*Q38)/(1024^2)</f>
        <v>13653.333333333332</v>
      </c>
      <c r="T38" s="42">
        <v>0.02</v>
      </c>
      <c r="U38" s="43">
        <v>0.03</v>
      </c>
      <c r="V38" s="36">
        <v>9.48</v>
      </c>
      <c r="W38" s="44">
        <f>1000*O38*K38*J38/V38</f>
        <v>1687.7637130801686</v>
      </c>
      <c r="X38" s="38">
        <f>V38/P38</f>
        <v>9.48</v>
      </c>
      <c r="Y38" s="44">
        <f>W38*P38</f>
        <v>1687.7637130801686</v>
      </c>
      <c r="Z38" s="53">
        <f>(V38*Q38)/(1024^2)</f>
        <v>94.80000000000001</v>
      </c>
    </row>
    <row r="40" spans="1:26" ht="12">
      <c r="A40" s="29" t="s">
        <v>37</v>
      </c>
      <c r="B40" s="29">
        <v>1</v>
      </c>
      <c r="C40" s="29">
        <v>3.6</v>
      </c>
      <c r="D40" s="30">
        <v>2</v>
      </c>
      <c r="E40" s="29">
        <f>M40*(2/3)</f>
        <v>64</v>
      </c>
      <c r="F40" s="30">
        <v>1</v>
      </c>
      <c r="G40" s="30">
        <v>2560</v>
      </c>
      <c r="H40" s="31">
        <v>1</v>
      </c>
      <c r="I40" s="39">
        <f>((E40*F40)*(G40-G40/3))/(H40+1)</f>
        <v>54613.33333333333</v>
      </c>
      <c r="J40" s="40">
        <f>M40-E40</f>
        <v>32</v>
      </c>
      <c r="K40" s="30">
        <v>1</v>
      </c>
      <c r="L40" s="30">
        <v>1024</v>
      </c>
      <c r="M40" s="41">
        <v>96</v>
      </c>
      <c r="N40" s="33" t="s">
        <v>27</v>
      </c>
      <c r="O40" s="33">
        <v>1</v>
      </c>
      <c r="P40" s="33">
        <v>1</v>
      </c>
      <c r="Q40" s="58">
        <v>1024</v>
      </c>
      <c r="R40" s="58">
        <f>(I40*1024*1024)/Q40/2</f>
        <v>27962026.666666664</v>
      </c>
      <c r="S40" s="51">
        <f>(R40*Q40)/(1024^2)</f>
        <v>27306.666666666664</v>
      </c>
      <c r="T40" s="42">
        <v>0.13</v>
      </c>
      <c r="U40" s="43">
        <v>0.16</v>
      </c>
      <c r="V40" s="36">
        <v>49500</v>
      </c>
      <c r="W40" s="44">
        <f>1000*O40*K40*J40/V40</f>
        <v>0.6464646464646465</v>
      </c>
      <c r="X40" s="38">
        <f>V40/P40</f>
        <v>49500</v>
      </c>
      <c r="Y40" s="44">
        <f>W40*P40</f>
        <v>0.6464646464646465</v>
      </c>
      <c r="Z40" s="53">
        <f>(V40*Q40)/(1024^2)</f>
        <v>48.33984375</v>
      </c>
    </row>
    <row r="41" spans="1:26" ht="12">
      <c r="A41" s="29" t="s">
        <v>37</v>
      </c>
      <c r="B41" s="29">
        <v>1</v>
      </c>
      <c r="C41" s="29">
        <v>3.6</v>
      </c>
      <c r="D41" s="30">
        <v>2</v>
      </c>
      <c r="E41" s="29">
        <f>M41*(2/3)</f>
        <v>64</v>
      </c>
      <c r="F41" s="30">
        <v>1</v>
      </c>
      <c r="G41" s="30">
        <v>2560</v>
      </c>
      <c r="H41" s="31">
        <v>1</v>
      </c>
      <c r="I41" s="39">
        <f>((E41*F41)*(G41-G41/3))/(H41+1)</f>
        <v>54613.33333333333</v>
      </c>
      <c r="J41" s="40">
        <f>M41-E41</f>
        <v>32</v>
      </c>
      <c r="K41" s="30">
        <v>1</v>
      </c>
      <c r="L41" s="30">
        <v>1024</v>
      </c>
      <c r="M41" s="41">
        <v>96</v>
      </c>
      <c r="N41" s="33" t="s">
        <v>27</v>
      </c>
      <c r="O41" s="33">
        <v>1</v>
      </c>
      <c r="P41" s="33">
        <v>1</v>
      </c>
      <c r="Q41" s="58">
        <v>2048</v>
      </c>
      <c r="R41" s="58">
        <f>(I41*1024*1024)/Q41/2</f>
        <v>13981013.333333332</v>
      </c>
      <c r="S41" s="51">
        <f>(R41*Q41)/(1024^2)</f>
        <v>27306.666666666664</v>
      </c>
      <c r="T41" s="42">
        <v>0.11</v>
      </c>
      <c r="U41" s="43">
        <v>0.14</v>
      </c>
      <c r="V41" s="36">
        <v>31800</v>
      </c>
      <c r="W41" s="44">
        <f>1000*O41*K41*J41/V41</f>
        <v>1.0062893081761006</v>
      </c>
      <c r="X41" s="38">
        <f>V41/P41</f>
        <v>31800</v>
      </c>
      <c r="Y41" s="44">
        <f>W41*P41</f>
        <v>1.0062893081761006</v>
      </c>
      <c r="Z41" s="53">
        <f>(V41*Q41)/(1024^2)</f>
        <v>62.109375</v>
      </c>
    </row>
    <row r="42" spans="1:26" ht="12">
      <c r="A42" s="29" t="s">
        <v>37</v>
      </c>
      <c r="B42" s="29">
        <v>1</v>
      </c>
      <c r="C42" s="29">
        <v>3.6</v>
      </c>
      <c r="D42" s="30">
        <v>2</v>
      </c>
      <c r="E42" s="29">
        <f>M42*(2/3)</f>
        <v>64</v>
      </c>
      <c r="F42" s="30">
        <v>1</v>
      </c>
      <c r="G42" s="30">
        <v>2560</v>
      </c>
      <c r="H42" s="31">
        <v>1</v>
      </c>
      <c r="I42" s="39">
        <f>((E42*F42)*(G42-G42/3))/(H42+1)</f>
        <v>54613.33333333333</v>
      </c>
      <c r="J42" s="40">
        <f>M42-E42</f>
        <v>32</v>
      </c>
      <c r="K42" s="30">
        <v>1</v>
      </c>
      <c r="L42" s="30">
        <v>1024</v>
      </c>
      <c r="M42" s="41">
        <v>96</v>
      </c>
      <c r="N42" s="33" t="s">
        <v>27</v>
      </c>
      <c r="O42" s="33">
        <v>1</v>
      </c>
      <c r="P42" s="33">
        <v>1</v>
      </c>
      <c r="Q42" s="58">
        <v>10240</v>
      </c>
      <c r="R42" s="58">
        <f>(I42*1024*1024)/Q42/2</f>
        <v>2796202.6666666665</v>
      </c>
      <c r="S42" s="51">
        <f>(R42*Q42)/(1024^2)</f>
        <v>27306.666666666664</v>
      </c>
      <c r="T42" s="42">
        <v>0.09</v>
      </c>
      <c r="U42" s="43">
        <v>0.11</v>
      </c>
      <c r="V42" s="36">
        <v>18300</v>
      </c>
      <c r="W42" s="44">
        <f>1000*O42*K42*J42/V42</f>
        <v>1.7486338797814207</v>
      </c>
      <c r="X42" s="38">
        <f>V42/P42</f>
        <v>18300</v>
      </c>
      <c r="Y42" s="44">
        <f>W42*P42</f>
        <v>1.7486338797814207</v>
      </c>
      <c r="Z42" s="53">
        <f>(V42*Q42)/(1024^2)</f>
        <v>178.7109375</v>
      </c>
    </row>
    <row r="43" spans="1:26" ht="12">
      <c r="A43" s="29" t="s">
        <v>37</v>
      </c>
      <c r="B43" s="29">
        <v>1</v>
      </c>
      <c r="C43" s="29">
        <v>3.6</v>
      </c>
      <c r="D43" s="30">
        <v>2</v>
      </c>
      <c r="E43" s="29">
        <f>M43*(2/3)</f>
        <v>64</v>
      </c>
      <c r="F43" s="30">
        <v>1</v>
      </c>
      <c r="G43" s="30">
        <v>2560</v>
      </c>
      <c r="H43" s="31">
        <v>1</v>
      </c>
      <c r="I43" s="39">
        <f>((E43*F43)*(G43-G43/3))/(H43+1)</f>
        <v>54613.33333333333</v>
      </c>
      <c r="J43" s="40">
        <f>M43-E43</f>
        <v>32</v>
      </c>
      <c r="K43" s="30">
        <v>1</v>
      </c>
      <c r="L43" s="30">
        <v>1024</v>
      </c>
      <c r="M43" s="41">
        <v>96</v>
      </c>
      <c r="N43" s="33" t="s">
        <v>27</v>
      </c>
      <c r="O43" s="33">
        <v>1</v>
      </c>
      <c r="P43" s="33">
        <v>1</v>
      </c>
      <c r="Q43" s="58">
        <f>10*1024*1024</f>
        <v>10485760</v>
      </c>
      <c r="R43" s="58">
        <f>(I43*1024*1024)/Q43/2</f>
        <v>2730.6666666666665</v>
      </c>
      <c r="S43" s="51">
        <f>(R43*Q43)/(1024^2)</f>
        <v>27306.666666666664</v>
      </c>
      <c r="T43" s="42">
        <v>0.09</v>
      </c>
      <c r="U43" s="43">
        <v>0.12</v>
      </c>
      <c r="V43" s="36">
        <v>38.54</v>
      </c>
      <c r="W43" s="44">
        <f>1000*O43*K43*J43/V43</f>
        <v>830.3061754021795</v>
      </c>
      <c r="X43" s="38">
        <f>V43/P43</f>
        <v>38.54</v>
      </c>
      <c r="Y43" s="44">
        <f>W43*P43</f>
        <v>830.3061754021795</v>
      </c>
      <c r="Z43" s="53">
        <f>(V43*Q43)/(1024^2)</f>
        <v>385.4</v>
      </c>
    </row>
    <row r="44" spans="1:26" s="18" customFormat="1" ht="12">
      <c r="A44" s="19" t="s">
        <v>36</v>
      </c>
      <c r="B44" s="19" t="s">
        <v>40</v>
      </c>
      <c r="C44" s="19" t="s">
        <v>39</v>
      </c>
      <c r="D44" s="20" t="s">
        <v>41</v>
      </c>
      <c r="E44" s="19" t="s">
        <v>3</v>
      </c>
      <c r="F44" s="20" t="s">
        <v>23</v>
      </c>
      <c r="G44" s="20" t="s">
        <v>4</v>
      </c>
      <c r="H44" s="21" t="s">
        <v>7</v>
      </c>
      <c r="I44" s="19" t="s">
        <v>8</v>
      </c>
      <c r="J44" s="22" t="s">
        <v>5</v>
      </c>
      <c r="K44" s="20" t="s">
        <v>24</v>
      </c>
      <c r="L44" s="20" t="s">
        <v>6</v>
      </c>
      <c r="M44" s="21" t="s">
        <v>2</v>
      </c>
      <c r="N44" s="23" t="s">
        <v>0</v>
      </c>
      <c r="O44" s="23" t="s">
        <v>25</v>
      </c>
      <c r="P44" s="23" t="s">
        <v>1</v>
      </c>
      <c r="Q44" s="57" t="s">
        <v>10</v>
      </c>
      <c r="R44" s="57" t="s">
        <v>9</v>
      </c>
      <c r="S44" s="50" t="s">
        <v>11</v>
      </c>
      <c r="T44" s="24" t="s">
        <v>12</v>
      </c>
      <c r="U44" s="25" t="s">
        <v>13</v>
      </c>
      <c r="V44" s="26" t="s">
        <v>14</v>
      </c>
      <c r="W44" s="27" t="s">
        <v>15</v>
      </c>
      <c r="X44" s="28" t="s">
        <v>16</v>
      </c>
      <c r="Y44" s="27" t="s">
        <v>17</v>
      </c>
      <c r="Z44" s="52" t="s">
        <v>18</v>
      </c>
    </row>
    <row r="45" spans="1:26" ht="12">
      <c r="A45" s="29" t="s">
        <v>37</v>
      </c>
      <c r="B45" s="29">
        <v>1</v>
      </c>
      <c r="C45" s="29">
        <v>3.6</v>
      </c>
      <c r="D45" s="30">
        <v>2</v>
      </c>
      <c r="E45" s="29">
        <f>M45*(2/3)</f>
        <v>2</v>
      </c>
      <c r="F45" s="30">
        <v>3</v>
      </c>
      <c r="G45" s="30">
        <v>1024</v>
      </c>
      <c r="H45" s="31">
        <v>1</v>
      </c>
      <c r="I45" s="39">
        <f>((E45*F45)*(G45-G45/3))/(H45+1)</f>
        <v>2048</v>
      </c>
      <c r="J45" s="40">
        <f>M45-E45</f>
        <v>1</v>
      </c>
      <c r="K45" s="30">
        <v>3</v>
      </c>
      <c r="L45" s="30">
        <v>1024</v>
      </c>
      <c r="M45" s="41">
        <v>3</v>
      </c>
      <c r="N45" s="33" t="s">
        <v>28</v>
      </c>
      <c r="O45" s="33">
        <v>4</v>
      </c>
      <c r="P45" s="33">
        <v>1000</v>
      </c>
      <c r="Q45" s="58">
        <v>1024</v>
      </c>
      <c r="R45" s="58">
        <f>(I45*1024*1024)/Q45/2</f>
        <v>1048576</v>
      </c>
      <c r="S45" s="51">
        <f>(R45*Q45)/(1024^2)</f>
        <v>1024</v>
      </c>
      <c r="T45" s="42">
        <v>1</v>
      </c>
      <c r="U45" s="43">
        <v>0.01</v>
      </c>
      <c r="V45" s="36">
        <v>2160600</v>
      </c>
      <c r="W45" s="44">
        <f>1000*O45*K45*J45/V45</f>
        <v>0.005554012774229381</v>
      </c>
      <c r="X45" s="38">
        <f>V45/P45</f>
        <v>2160.6</v>
      </c>
      <c r="Y45" s="44">
        <f>W45*P45</f>
        <v>5.554012774229381</v>
      </c>
      <c r="Z45" s="53">
        <f>(V45*Q45)/(1024^2)</f>
        <v>2109.9609375</v>
      </c>
    </row>
    <row r="46" spans="1:26" ht="12">
      <c r="A46" s="29" t="s">
        <v>37</v>
      </c>
      <c r="B46" s="29">
        <v>1</v>
      </c>
      <c r="C46" s="29">
        <v>3.6</v>
      </c>
      <c r="D46" s="30">
        <v>2</v>
      </c>
      <c r="E46" s="29">
        <f>M46*(2/3)</f>
        <v>2</v>
      </c>
      <c r="F46" s="30">
        <v>3</v>
      </c>
      <c r="G46" s="30">
        <v>1024</v>
      </c>
      <c r="H46" s="31">
        <v>1</v>
      </c>
      <c r="I46" s="39">
        <f>((E46*F46)*(G46-G46/3))/(H46+1)</f>
        <v>2048</v>
      </c>
      <c r="J46" s="40">
        <f>M46-E46</f>
        <v>1</v>
      </c>
      <c r="K46" s="30">
        <v>3</v>
      </c>
      <c r="L46" s="30">
        <v>1024</v>
      </c>
      <c r="M46" s="41">
        <v>3</v>
      </c>
      <c r="N46" s="33" t="s">
        <v>28</v>
      </c>
      <c r="O46" s="33">
        <v>4</v>
      </c>
      <c r="P46" s="33">
        <v>1000</v>
      </c>
      <c r="Q46" s="58">
        <v>2048</v>
      </c>
      <c r="R46" s="58">
        <f>(I46*1024*1024)/Q46/2</f>
        <v>524288</v>
      </c>
      <c r="S46" s="51">
        <f>(R46*Q46)/(1024^2)</f>
        <v>1024</v>
      </c>
      <c r="T46" s="42">
        <v>1</v>
      </c>
      <c r="U46" s="43">
        <v>0.01</v>
      </c>
      <c r="V46" s="36">
        <v>2649400</v>
      </c>
      <c r="W46" s="44">
        <f>1000*O46*K46*J46/V46</f>
        <v>0.00452932739488186</v>
      </c>
      <c r="X46" s="38">
        <f>V46/P46</f>
        <v>2649.4</v>
      </c>
      <c r="Y46" s="44">
        <f>W46*P46</f>
        <v>4.52932739488186</v>
      </c>
      <c r="Z46" s="53">
        <f>(V46*Q46)/(1024^2)</f>
        <v>5174.609375</v>
      </c>
    </row>
    <row r="47" spans="1:26" ht="12">
      <c r="A47" s="29" t="s">
        <v>37</v>
      </c>
      <c r="B47" s="29">
        <v>1</v>
      </c>
      <c r="C47" s="29">
        <v>3.6</v>
      </c>
      <c r="D47" s="30">
        <v>2</v>
      </c>
      <c r="E47" s="29">
        <f>M47*(2/3)</f>
        <v>2</v>
      </c>
      <c r="F47" s="30">
        <v>3</v>
      </c>
      <c r="G47" s="30">
        <v>1024</v>
      </c>
      <c r="H47" s="31">
        <v>1</v>
      </c>
      <c r="I47" s="39">
        <f>((E47*F47)*(G47-G47/3))/(H47+1)</f>
        <v>2048</v>
      </c>
      <c r="J47" s="40">
        <f>M47-E47</f>
        <v>1</v>
      </c>
      <c r="K47" s="30">
        <v>3</v>
      </c>
      <c r="L47" s="30">
        <v>1024</v>
      </c>
      <c r="M47" s="41">
        <v>3</v>
      </c>
      <c r="N47" s="33" t="s">
        <v>28</v>
      </c>
      <c r="O47" s="33">
        <v>4</v>
      </c>
      <c r="P47" s="33">
        <v>1000</v>
      </c>
      <c r="Q47" s="58">
        <v>10240</v>
      </c>
      <c r="R47" s="58">
        <f>(I47*1024*1024)/Q47/2</f>
        <v>104857.6</v>
      </c>
      <c r="S47" s="51">
        <f>(R47*Q47)/(1024^2)</f>
        <v>1024</v>
      </c>
      <c r="T47" s="42">
        <v>1</v>
      </c>
      <c r="U47" s="43">
        <v>0.01</v>
      </c>
      <c r="V47" s="36">
        <v>2473500</v>
      </c>
      <c r="W47" s="44">
        <f>1000*O47*K47*J47/V47</f>
        <v>0.004851425106124924</v>
      </c>
      <c r="X47" s="38">
        <f>V47/P47</f>
        <v>2473.5</v>
      </c>
      <c r="Y47" s="44">
        <f>W47*P47</f>
        <v>4.851425106124925</v>
      </c>
      <c r="Z47" s="53">
        <f>(V47*Q47)/(1024^2)</f>
        <v>24155.2734375</v>
      </c>
    </row>
    <row r="48" spans="1:26" ht="12">
      <c r="A48" s="29" t="s">
        <v>37</v>
      </c>
      <c r="B48" s="29">
        <v>1</v>
      </c>
      <c r="C48" s="29">
        <v>3.6</v>
      </c>
      <c r="D48" s="30">
        <v>2</v>
      </c>
      <c r="E48" s="29">
        <f>M48*(2/3)</f>
        <v>2</v>
      </c>
      <c r="F48" s="30">
        <v>3</v>
      </c>
      <c r="G48" s="30">
        <v>1024</v>
      </c>
      <c r="H48" s="31">
        <v>1</v>
      </c>
      <c r="I48" s="39">
        <f>((E48*F48)*(G48-G48/3))/(H48+1)</f>
        <v>2048</v>
      </c>
      <c r="J48" s="40">
        <f>M48-E48</f>
        <v>1</v>
      </c>
      <c r="K48" s="30">
        <v>3</v>
      </c>
      <c r="L48" s="30">
        <v>1024</v>
      </c>
      <c r="M48" s="41">
        <v>3</v>
      </c>
      <c r="N48" s="33" t="s">
        <v>28</v>
      </c>
      <c r="O48" s="33">
        <v>4</v>
      </c>
      <c r="P48" s="33">
        <v>1</v>
      </c>
      <c r="Q48" s="58">
        <f>10*1024*1024</f>
        <v>10485760</v>
      </c>
      <c r="R48" s="58">
        <f>(I48*1024*1024)/Q48/2</f>
        <v>102.4</v>
      </c>
      <c r="S48" s="51">
        <f>(R48*Q48)/(1024^2)</f>
        <v>1024</v>
      </c>
      <c r="T48" s="42">
        <v>0.01</v>
      </c>
      <c r="U48" s="43">
        <v>0.01</v>
      </c>
      <c r="V48" s="36">
        <v>713700</v>
      </c>
      <c r="W48" s="44">
        <f>1000*O48*K48*J48/V48</f>
        <v>0.016813787305590584</v>
      </c>
      <c r="X48" s="38">
        <f>V48/P48</f>
        <v>713700</v>
      </c>
      <c r="Y48" s="44">
        <f>W48*P48</f>
        <v>0.016813787305590584</v>
      </c>
      <c r="Z48" s="53">
        <f>(V48*Q48)/(1024^2)</f>
        <v>7137000</v>
      </c>
    </row>
    <row r="49" ht="12">
      <c r="M49" s="41"/>
    </row>
    <row r="50" spans="1:26" ht="12">
      <c r="A50" s="29" t="s">
        <v>37</v>
      </c>
      <c r="B50" s="29">
        <v>1</v>
      </c>
      <c r="C50" s="29">
        <v>3.6</v>
      </c>
      <c r="D50" s="30">
        <v>2</v>
      </c>
      <c r="E50" s="29">
        <f>M50*(2/3)</f>
        <v>16</v>
      </c>
      <c r="F50" s="30">
        <v>1</v>
      </c>
      <c r="G50" s="30">
        <v>2560</v>
      </c>
      <c r="H50" s="31">
        <v>1</v>
      </c>
      <c r="I50" s="39">
        <f>((E50*F50)*(G50-G50/3))/(H50+1)</f>
        <v>13653.333333333332</v>
      </c>
      <c r="J50" s="40">
        <f>M50-E50</f>
        <v>8</v>
      </c>
      <c r="K50" s="30">
        <v>3</v>
      </c>
      <c r="L50" s="30">
        <v>1024</v>
      </c>
      <c r="M50" s="41">
        <v>24</v>
      </c>
      <c r="N50" s="33" t="s">
        <v>28</v>
      </c>
      <c r="O50" s="33">
        <v>4</v>
      </c>
      <c r="P50" s="33">
        <v>1000</v>
      </c>
      <c r="Q50" s="58">
        <v>1024</v>
      </c>
      <c r="R50" s="58">
        <f>(I50*1024*1024)/Q50/2</f>
        <v>6990506.666666666</v>
      </c>
      <c r="S50" s="51">
        <f>(R50*Q50)/(1024^2)</f>
        <v>6826.666666666666</v>
      </c>
      <c r="T50" s="42">
        <v>1</v>
      </c>
      <c r="U50" s="43">
        <v>0.01</v>
      </c>
      <c r="V50" s="36">
        <v>15693700</v>
      </c>
      <c r="W50" s="44">
        <f>1000*O50*K50*J50/V50</f>
        <v>0.006117104315744535</v>
      </c>
      <c r="X50" s="38">
        <f>V50/P50</f>
        <v>15693.7</v>
      </c>
      <c r="Y50" s="44">
        <f>W50*P50</f>
        <v>6.117104315744535</v>
      </c>
      <c r="Z50" s="53">
        <f>(V50*Q50)/(1024^2)</f>
        <v>15325.87890625</v>
      </c>
    </row>
    <row r="51" spans="1:26" ht="12">
      <c r="A51" s="29" t="s">
        <v>37</v>
      </c>
      <c r="B51" s="29">
        <v>1</v>
      </c>
      <c r="C51" s="29">
        <v>3.6</v>
      </c>
      <c r="D51" s="30">
        <v>2</v>
      </c>
      <c r="E51" s="29">
        <f>M51*(2/3)</f>
        <v>16</v>
      </c>
      <c r="F51" s="30">
        <v>1</v>
      </c>
      <c r="G51" s="30">
        <v>2560</v>
      </c>
      <c r="H51" s="31">
        <v>1</v>
      </c>
      <c r="I51" s="39">
        <f>((E51*F51)*(G51-G51/3))/(H51+1)</f>
        <v>13653.333333333332</v>
      </c>
      <c r="J51" s="40">
        <f>M51-E51</f>
        <v>8</v>
      </c>
      <c r="K51" s="30">
        <v>3</v>
      </c>
      <c r="L51" s="30">
        <v>1024</v>
      </c>
      <c r="M51" s="41">
        <v>24</v>
      </c>
      <c r="N51" s="33" t="s">
        <v>28</v>
      </c>
      <c r="O51" s="33">
        <v>4</v>
      </c>
      <c r="P51" s="33">
        <v>1000</v>
      </c>
      <c r="Q51" s="58">
        <v>2048</v>
      </c>
      <c r="R51" s="58">
        <f>(I51*1024*1024)/Q51/2</f>
        <v>3495253.333333333</v>
      </c>
      <c r="S51" s="51">
        <f>(R51*Q51)/(1024^2)</f>
        <v>6826.666666666666</v>
      </c>
      <c r="T51" s="42">
        <v>1</v>
      </c>
      <c r="U51" s="43">
        <v>0.01</v>
      </c>
      <c r="V51" s="36">
        <v>20947400</v>
      </c>
      <c r="W51" s="44">
        <f>1000*O51*K51*J51/V51</f>
        <v>0.004582907663958295</v>
      </c>
      <c r="X51" s="38">
        <f>V51/P51</f>
        <v>20947.4</v>
      </c>
      <c r="Y51" s="44">
        <f>W51*P51</f>
        <v>4.582907663958295</v>
      </c>
      <c r="Z51" s="53">
        <f>(V51*Q51)/(1024^2)</f>
        <v>40912.890625</v>
      </c>
    </row>
    <row r="52" spans="1:26" ht="12">
      <c r="A52" s="29" t="s">
        <v>37</v>
      </c>
      <c r="B52" s="29">
        <v>1</v>
      </c>
      <c r="C52" s="29">
        <v>3.6</v>
      </c>
      <c r="D52" s="30">
        <v>2</v>
      </c>
      <c r="E52" s="29">
        <f>M52*(2/3)</f>
        <v>16</v>
      </c>
      <c r="F52" s="30">
        <v>1</v>
      </c>
      <c r="G52" s="30">
        <v>2560</v>
      </c>
      <c r="H52" s="31">
        <v>1</v>
      </c>
      <c r="I52" s="39">
        <f>((E52*F52)*(G52-G52/3))/(H52+1)</f>
        <v>13653.333333333332</v>
      </c>
      <c r="J52" s="40">
        <f>M52-E52</f>
        <v>8</v>
      </c>
      <c r="K52" s="30">
        <v>3</v>
      </c>
      <c r="L52" s="30">
        <v>1024</v>
      </c>
      <c r="M52" s="41">
        <v>24</v>
      </c>
      <c r="N52" s="33" t="s">
        <v>28</v>
      </c>
      <c r="O52" s="33">
        <v>4</v>
      </c>
      <c r="P52" s="33">
        <v>1000</v>
      </c>
      <c r="Q52" s="58">
        <v>10240</v>
      </c>
      <c r="R52" s="58">
        <f>(I52*1024*1024)/Q52/2</f>
        <v>699050.6666666666</v>
      </c>
      <c r="S52" s="51">
        <f>(R52*Q52)/(1024^2)</f>
        <v>6826.666666666666</v>
      </c>
      <c r="T52" s="42">
        <v>1</v>
      </c>
      <c r="U52" s="43">
        <v>0.01</v>
      </c>
      <c r="V52" s="36">
        <v>19410800</v>
      </c>
      <c r="W52" s="44">
        <f>1000*O52*K52*J52/V52</f>
        <v>0.004945700331774064</v>
      </c>
      <c r="X52" s="38">
        <f>V52/P52</f>
        <v>19410.8</v>
      </c>
      <c r="Y52" s="44">
        <f>W52*P52</f>
        <v>4.945700331774064</v>
      </c>
      <c r="Z52" s="53">
        <f>(V52*Q52)/(1024^2)</f>
        <v>189558.59375</v>
      </c>
    </row>
    <row r="53" spans="1:26" ht="12">
      <c r="A53" s="29" t="s">
        <v>37</v>
      </c>
      <c r="B53" s="29">
        <v>1</v>
      </c>
      <c r="C53" s="29">
        <v>3.6</v>
      </c>
      <c r="D53" s="30">
        <v>2</v>
      </c>
      <c r="E53" s="29">
        <f>M53*(2/3)</f>
        <v>16</v>
      </c>
      <c r="F53" s="30">
        <v>1</v>
      </c>
      <c r="G53" s="30">
        <v>2560</v>
      </c>
      <c r="H53" s="31">
        <v>1</v>
      </c>
      <c r="I53" s="39">
        <f>((E53*F53)*(G53-G53/3))/(H53+1)</f>
        <v>13653.333333333332</v>
      </c>
      <c r="J53" s="40">
        <f>M53-E53</f>
        <v>8</v>
      </c>
      <c r="K53" s="30">
        <v>3</v>
      </c>
      <c r="L53" s="30">
        <v>1024</v>
      </c>
      <c r="M53" s="41">
        <v>24</v>
      </c>
      <c r="N53" s="33" t="s">
        <v>28</v>
      </c>
      <c r="O53" s="33">
        <v>4</v>
      </c>
      <c r="P53" s="33">
        <v>1</v>
      </c>
      <c r="Q53" s="58">
        <f>10*1024*1024</f>
        <v>10485760</v>
      </c>
      <c r="R53" s="58">
        <f>(I53*1024*1024)/Q53/2</f>
        <v>682.6666666666666</v>
      </c>
      <c r="S53" s="51">
        <f>(R53*Q53)/(1024^2)</f>
        <v>6826.666666666666</v>
      </c>
      <c r="T53" s="42">
        <v>0.01</v>
      </c>
      <c r="U53" s="43">
        <v>0.01</v>
      </c>
      <c r="V53" s="36">
        <v>4818300</v>
      </c>
      <c r="W53" s="44">
        <f>1000*O53*K53*J53/V53</f>
        <v>0.019924039599028703</v>
      </c>
      <c r="X53" s="38">
        <f>V53/P53</f>
        <v>4818300</v>
      </c>
      <c r="Y53" s="44">
        <f>W53*P53</f>
        <v>0.019924039599028703</v>
      </c>
      <c r="Z53" s="53">
        <f>(V53*Q53)/(1024^2)</f>
        <v>48183000</v>
      </c>
    </row>
    <row r="55" spans="1:26" ht="12">
      <c r="A55" s="29" t="s">
        <v>37</v>
      </c>
      <c r="B55" s="29">
        <v>1</v>
      </c>
      <c r="C55" s="29">
        <v>3.6</v>
      </c>
      <c r="D55" s="30">
        <v>2</v>
      </c>
      <c r="E55" s="29">
        <f>M55*(2/3)</f>
        <v>32</v>
      </c>
      <c r="F55" s="30">
        <v>1</v>
      </c>
      <c r="G55" s="30">
        <v>2560</v>
      </c>
      <c r="H55" s="31">
        <v>1</v>
      </c>
      <c r="I55" s="39">
        <f>((E55*F55)*(G55-G55/3))/(H55+1)</f>
        <v>27306.666666666664</v>
      </c>
      <c r="J55" s="40">
        <f>M55-E55</f>
        <v>16</v>
      </c>
      <c r="K55" s="30">
        <v>3</v>
      </c>
      <c r="L55" s="30">
        <v>1024</v>
      </c>
      <c r="M55" s="41">
        <v>48</v>
      </c>
      <c r="N55" s="33" t="s">
        <v>28</v>
      </c>
      <c r="O55" s="33">
        <v>4</v>
      </c>
      <c r="P55" s="33">
        <v>1000</v>
      </c>
      <c r="Q55" s="58">
        <v>1024</v>
      </c>
      <c r="R55" s="58">
        <f>(I55*1024*1024)/Q55/2</f>
        <v>13981013.333333332</v>
      </c>
      <c r="S55" s="51">
        <f>(R55*Q55)/(1024^2)</f>
        <v>13653.333333333332</v>
      </c>
      <c r="T55" s="42">
        <v>1</v>
      </c>
      <c r="U55" s="43">
        <v>0.01</v>
      </c>
      <c r="V55" s="36">
        <v>29478100</v>
      </c>
      <c r="W55" s="44">
        <f>1000*O55*K55*J55/V55</f>
        <v>0.00651330988089463</v>
      </c>
      <c r="X55" s="38">
        <f>V55/P55</f>
        <v>29478.1</v>
      </c>
      <c r="Y55" s="44">
        <f>W55*P55</f>
        <v>6.51330988089463</v>
      </c>
      <c r="Z55" s="53">
        <f>(V55*Q55)/(1024^2)</f>
        <v>28787.20703125</v>
      </c>
    </row>
    <row r="56" spans="1:26" ht="12">
      <c r="A56" s="29" t="s">
        <v>37</v>
      </c>
      <c r="B56" s="29">
        <v>1</v>
      </c>
      <c r="C56" s="29">
        <v>3.6</v>
      </c>
      <c r="D56" s="30">
        <v>2</v>
      </c>
      <c r="E56" s="29">
        <f>M56*(2/3)</f>
        <v>32</v>
      </c>
      <c r="F56" s="30">
        <v>1</v>
      </c>
      <c r="G56" s="30">
        <v>2560</v>
      </c>
      <c r="H56" s="31">
        <v>1</v>
      </c>
      <c r="I56" s="39">
        <f>((E56*F56)*(G56-G56/3))/(H56+1)</f>
        <v>27306.666666666664</v>
      </c>
      <c r="J56" s="40">
        <f>M56-E56</f>
        <v>16</v>
      </c>
      <c r="K56" s="30">
        <v>3</v>
      </c>
      <c r="L56" s="30">
        <v>1024</v>
      </c>
      <c r="M56" s="41">
        <v>48</v>
      </c>
      <c r="N56" s="33" t="s">
        <v>28</v>
      </c>
      <c r="O56" s="33">
        <v>4</v>
      </c>
      <c r="P56" s="33">
        <v>1000</v>
      </c>
      <c r="Q56" s="58">
        <v>2048</v>
      </c>
      <c r="R56" s="58">
        <f>(I56*1024*1024)/Q56/2</f>
        <v>6990506.666666666</v>
      </c>
      <c r="S56" s="51">
        <f>(R56*Q56)/(1024^2)</f>
        <v>13653.333333333332</v>
      </c>
      <c r="T56" s="42">
        <v>1</v>
      </c>
      <c r="U56" s="43">
        <v>0.01</v>
      </c>
      <c r="V56" s="36">
        <v>29835400</v>
      </c>
      <c r="W56" s="44">
        <f>1000*O56*K56*J56/V56</f>
        <v>0.00643530839204435</v>
      </c>
      <c r="X56" s="38">
        <f>V56/P56</f>
        <v>29835.4</v>
      </c>
      <c r="Y56" s="44">
        <f>W56*P56</f>
        <v>6.43530839204435</v>
      </c>
      <c r="Z56" s="53">
        <f>(V56*Q56)/(1024^2)</f>
        <v>58272.265625</v>
      </c>
    </row>
    <row r="57" spans="1:26" ht="12">
      <c r="A57" s="29" t="s">
        <v>37</v>
      </c>
      <c r="B57" s="29">
        <v>1</v>
      </c>
      <c r="C57" s="29">
        <v>3.6</v>
      </c>
      <c r="D57" s="30">
        <v>2</v>
      </c>
      <c r="E57" s="29">
        <f>M57*(2/3)</f>
        <v>32</v>
      </c>
      <c r="F57" s="30">
        <v>1</v>
      </c>
      <c r="G57" s="30">
        <v>2560</v>
      </c>
      <c r="H57" s="31">
        <v>1</v>
      </c>
      <c r="I57" s="39">
        <f>((E57*F57)*(G57-G57/3))/(H57+1)</f>
        <v>27306.666666666664</v>
      </c>
      <c r="J57" s="40">
        <f>M57-E57</f>
        <v>16</v>
      </c>
      <c r="K57" s="30">
        <v>1</v>
      </c>
      <c r="L57" s="30">
        <v>1024</v>
      </c>
      <c r="M57" s="41">
        <v>48</v>
      </c>
      <c r="N57" s="33" t="s">
        <v>28</v>
      </c>
      <c r="O57" s="33">
        <v>4</v>
      </c>
      <c r="P57" s="33">
        <v>1000</v>
      </c>
      <c r="Q57" s="58">
        <v>10240</v>
      </c>
      <c r="R57" s="58">
        <f>(I57*1024*1024)/Q57/2</f>
        <v>1398101.3333333333</v>
      </c>
      <c r="S57" s="51">
        <f>(R57*Q57)/(1024^2)</f>
        <v>13653.333333333332</v>
      </c>
      <c r="T57" s="42">
        <v>1</v>
      </c>
      <c r="U57" s="43">
        <v>0.01</v>
      </c>
      <c r="V57" s="36">
        <v>28468400</v>
      </c>
      <c r="W57" s="44">
        <f>1000*O57*K57*J57/V57</f>
        <v>0.002248106672661618</v>
      </c>
      <c r="X57" s="38">
        <f>V57/P57</f>
        <v>28468.4</v>
      </c>
      <c r="Y57" s="44">
        <f>W57*P57</f>
        <v>2.248106672661618</v>
      </c>
      <c r="Z57" s="53">
        <f>(V57*Q57)/(1024^2)</f>
        <v>278011.71875</v>
      </c>
    </row>
    <row r="58" spans="1:26" ht="12">
      <c r="A58" s="29" t="s">
        <v>37</v>
      </c>
      <c r="B58" s="29">
        <v>1</v>
      </c>
      <c r="C58" s="29">
        <v>3.6</v>
      </c>
      <c r="D58" s="30">
        <v>2</v>
      </c>
      <c r="E58" s="29">
        <f>M58*(2/3)</f>
        <v>32</v>
      </c>
      <c r="F58" s="30">
        <v>1</v>
      </c>
      <c r="G58" s="30">
        <v>2560</v>
      </c>
      <c r="H58" s="31">
        <v>1</v>
      </c>
      <c r="I58" s="39">
        <f>((E58*F58)*(G58-G58/3))/(H58+1)</f>
        <v>27306.666666666664</v>
      </c>
      <c r="J58" s="40">
        <f>M58-E58</f>
        <v>16</v>
      </c>
      <c r="K58" s="30">
        <v>1</v>
      </c>
      <c r="L58" s="30">
        <v>1024</v>
      </c>
      <c r="M58" s="41">
        <v>48</v>
      </c>
      <c r="N58" s="33" t="s">
        <v>28</v>
      </c>
      <c r="O58" s="33">
        <v>4</v>
      </c>
      <c r="P58" s="33">
        <v>1</v>
      </c>
      <c r="Q58" s="58">
        <f>10*1024*1024</f>
        <v>10485760</v>
      </c>
      <c r="R58" s="58">
        <f>(I58*1024*1024)/Q58/2</f>
        <v>1365.3333333333333</v>
      </c>
      <c r="S58" s="51">
        <f>(R58*Q58)/(1024^2)</f>
        <v>13653.333333333332</v>
      </c>
      <c r="T58" s="42">
        <v>1</v>
      </c>
      <c r="U58" s="43">
        <v>0.01</v>
      </c>
      <c r="V58" s="36">
        <v>8063500</v>
      </c>
      <c r="W58" s="44">
        <f>1000*O58*K58*J58/V58</f>
        <v>0.007937000062007813</v>
      </c>
      <c r="X58" s="38">
        <f>V58/P58</f>
        <v>8063500</v>
      </c>
      <c r="Y58" s="44">
        <f>W58*P58</f>
        <v>0.007937000062007813</v>
      </c>
      <c r="Z58" s="53">
        <f>(V58*Q58)/(1024^2)</f>
        <v>80635000</v>
      </c>
    </row>
    <row r="60" spans="1:26" ht="12">
      <c r="A60" s="29" t="s">
        <v>37</v>
      </c>
      <c r="B60" s="29">
        <v>1</v>
      </c>
      <c r="C60" s="29">
        <v>3.6</v>
      </c>
      <c r="D60" s="30">
        <v>2</v>
      </c>
      <c r="E60" s="29">
        <f>M60*(2/3)</f>
        <v>64</v>
      </c>
      <c r="F60" s="30">
        <v>1</v>
      </c>
      <c r="G60" s="30">
        <v>2560</v>
      </c>
      <c r="H60" s="31">
        <v>1</v>
      </c>
      <c r="I60" s="39">
        <f>((E60*F60)*(G60-G60/3))/(H60+1)</f>
        <v>54613.33333333333</v>
      </c>
      <c r="J60" s="40">
        <f>M60-E60</f>
        <v>32</v>
      </c>
      <c r="K60" s="30">
        <v>1</v>
      </c>
      <c r="L60" s="30">
        <v>1024</v>
      </c>
      <c r="M60" s="41">
        <v>96</v>
      </c>
      <c r="N60" s="33" t="s">
        <v>28</v>
      </c>
      <c r="O60" s="33">
        <v>4</v>
      </c>
      <c r="P60" s="33">
        <v>1000</v>
      </c>
      <c r="Q60" s="58">
        <v>1024</v>
      </c>
      <c r="R60" s="58">
        <f>(I60*1024*1024)/Q60/2</f>
        <v>27962026.666666664</v>
      </c>
      <c r="S60" s="51">
        <f>(R60*Q60)/(1024^2)</f>
        <v>27306.666666666664</v>
      </c>
      <c r="T60" s="42">
        <v>1</v>
      </c>
      <c r="U60" s="43">
        <v>0.01</v>
      </c>
      <c r="V60" s="36">
        <v>55686000</v>
      </c>
      <c r="W60" s="44">
        <f>1000*O60*K60*J60/V60</f>
        <v>0.0022986028804367347</v>
      </c>
      <c r="X60" s="38">
        <f>V60/P60</f>
        <v>55686</v>
      </c>
      <c r="Y60" s="44">
        <f>W60*P60</f>
        <v>2.2986028804367344</v>
      </c>
      <c r="Z60" s="53">
        <f>(V60*Q60)/(1024^2)</f>
        <v>54380.859375</v>
      </c>
    </row>
    <row r="61" spans="1:26" ht="12">
      <c r="A61" s="29" t="s">
        <v>37</v>
      </c>
      <c r="B61" s="29">
        <v>1</v>
      </c>
      <c r="C61" s="29">
        <v>3.6</v>
      </c>
      <c r="D61" s="30">
        <v>2</v>
      </c>
      <c r="E61" s="29">
        <f>M61*(2/3)</f>
        <v>64</v>
      </c>
      <c r="F61" s="30">
        <v>1</v>
      </c>
      <c r="G61" s="30">
        <v>2560</v>
      </c>
      <c r="H61" s="31">
        <v>1</v>
      </c>
      <c r="I61" s="39">
        <f>((E61*F61)*(G61-G61/3))/(H61+1)</f>
        <v>54613.33333333333</v>
      </c>
      <c r="J61" s="40">
        <f>M61-E61</f>
        <v>32</v>
      </c>
      <c r="K61" s="30">
        <v>1</v>
      </c>
      <c r="L61" s="30">
        <v>1024</v>
      </c>
      <c r="M61" s="41">
        <v>96</v>
      </c>
      <c r="N61" s="33" t="s">
        <v>28</v>
      </c>
      <c r="O61" s="33">
        <v>4</v>
      </c>
      <c r="P61" s="33">
        <v>1000</v>
      </c>
      <c r="Q61" s="58">
        <v>2048</v>
      </c>
      <c r="R61" s="58">
        <f>(I61*1024*1024)/Q61/2</f>
        <v>13981013.333333332</v>
      </c>
      <c r="S61" s="51">
        <f>(R61*Q61)/(1024^2)</f>
        <v>27306.666666666664</v>
      </c>
      <c r="T61" s="42">
        <v>1</v>
      </c>
      <c r="U61" s="43">
        <v>0.01</v>
      </c>
      <c r="V61" s="36">
        <v>62597800</v>
      </c>
      <c r="W61" s="44">
        <f>1000*O61*K61*J61/V61</f>
        <v>0.002044800296496043</v>
      </c>
      <c r="X61" s="38">
        <f>V61/P61</f>
        <v>62597.8</v>
      </c>
      <c r="Y61" s="44">
        <f>W61*P61</f>
        <v>2.044800296496043</v>
      </c>
      <c r="Z61" s="53">
        <f>(V61*Q61)/(1024^2)</f>
        <v>122261.328125</v>
      </c>
    </row>
    <row r="62" spans="1:26" ht="12">
      <c r="A62" s="29" t="s">
        <v>37</v>
      </c>
      <c r="B62" s="29">
        <v>1</v>
      </c>
      <c r="C62" s="29">
        <v>3.6</v>
      </c>
      <c r="D62" s="30">
        <v>2</v>
      </c>
      <c r="E62" s="29">
        <f>M62*(2/3)</f>
        <v>64</v>
      </c>
      <c r="F62" s="30">
        <v>1</v>
      </c>
      <c r="G62" s="30">
        <v>2560</v>
      </c>
      <c r="H62" s="31">
        <v>1</v>
      </c>
      <c r="I62" s="39">
        <f>((E62*F62)*(G62-G62/3))/(H62+1)</f>
        <v>54613.33333333333</v>
      </c>
      <c r="J62" s="40">
        <f>M62-E62</f>
        <v>32</v>
      </c>
      <c r="K62" s="30">
        <v>1</v>
      </c>
      <c r="L62" s="30">
        <v>1024</v>
      </c>
      <c r="M62" s="41">
        <v>96</v>
      </c>
      <c r="N62" s="33" t="s">
        <v>28</v>
      </c>
      <c r="O62" s="33">
        <v>4</v>
      </c>
      <c r="P62" s="33">
        <v>1000</v>
      </c>
      <c r="Q62" s="58">
        <v>10240</v>
      </c>
      <c r="R62" s="58">
        <f>(I62*1024*1024)/Q62/2</f>
        <v>2796202.6666666665</v>
      </c>
      <c r="S62" s="51">
        <f>(R62*Q62)/(1024^2)</f>
        <v>27306.666666666664</v>
      </c>
      <c r="T62" s="42">
        <v>1</v>
      </c>
      <c r="U62" s="43">
        <v>0.01</v>
      </c>
      <c r="V62" s="36">
        <v>65036600</v>
      </c>
      <c r="W62" s="44">
        <f>1000*O62*K62*J62/V62</f>
        <v>0.001968122564832725</v>
      </c>
      <c r="X62" s="38">
        <f>V62/P62</f>
        <v>65036.6</v>
      </c>
      <c r="Y62" s="44">
        <f>W62*P62</f>
        <v>1.968122564832725</v>
      </c>
      <c r="Z62" s="53">
        <f>(V62*Q62)/(1024^2)</f>
        <v>635123.046875</v>
      </c>
    </row>
    <row r="63" spans="1:26" ht="12">
      <c r="A63" s="29" t="s">
        <v>37</v>
      </c>
      <c r="B63" s="29">
        <v>1</v>
      </c>
      <c r="C63" s="29">
        <v>3.6</v>
      </c>
      <c r="D63" s="30">
        <v>2</v>
      </c>
      <c r="E63" s="29">
        <f>M63*(2/3)</f>
        <v>64</v>
      </c>
      <c r="F63" s="30">
        <v>1</v>
      </c>
      <c r="G63" s="30">
        <v>2560</v>
      </c>
      <c r="H63" s="31">
        <v>1</v>
      </c>
      <c r="I63" s="39">
        <f>((E63*F63)*(G63-G63/3))/(H63+1)</f>
        <v>54613.33333333333</v>
      </c>
      <c r="J63" s="40">
        <f>M63-E63</f>
        <v>32</v>
      </c>
      <c r="K63" s="30">
        <v>1</v>
      </c>
      <c r="L63" s="30">
        <v>1024</v>
      </c>
      <c r="M63" s="41">
        <v>96</v>
      </c>
      <c r="N63" s="33" t="s">
        <v>28</v>
      </c>
      <c r="O63" s="33">
        <v>4</v>
      </c>
      <c r="P63" s="33">
        <v>1</v>
      </c>
      <c r="Q63" s="58">
        <f>10*1024*1024</f>
        <v>10485760</v>
      </c>
      <c r="R63" s="58">
        <f>(I63*1024*1024)/Q63/2</f>
        <v>2730.6666666666665</v>
      </c>
      <c r="S63" s="51">
        <f>(R63*Q63)/(1024^2)</f>
        <v>27306.666666666664</v>
      </c>
      <c r="T63" s="42">
        <v>0.5</v>
      </c>
      <c r="U63" s="43">
        <v>0.01</v>
      </c>
      <c r="V63" s="36">
        <v>13636300</v>
      </c>
      <c r="W63" s="44">
        <f>1000*O63*K63*J63/V63</f>
        <v>0.009386710471315533</v>
      </c>
      <c r="X63" s="38">
        <f>V63/P63</f>
        <v>13636300</v>
      </c>
      <c r="Y63" s="44">
        <f>W63*P63</f>
        <v>0.009386710471315533</v>
      </c>
      <c r="Z63" s="53">
        <f>(V63*Q63)/(1024^2)</f>
        <v>136363000</v>
      </c>
    </row>
    <row r="64" spans="1:26" s="18" customFormat="1" ht="12.75" customHeight="1">
      <c r="A64" s="19" t="s">
        <v>36</v>
      </c>
      <c r="B64" s="19" t="s">
        <v>40</v>
      </c>
      <c r="C64" s="19" t="s">
        <v>39</v>
      </c>
      <c r="D64" s="20" t="s">
        <v>41</v>
      </c>
      <c r="E64" s="19" t="s">
        <v>3</v>
      </c>
      <c r="F64" s="20" t="s">
        <v>23</v>
      </c>
      <c r="G64" s="20" t="s">
        <v>4</v>
      </c>
      <c r="H64" s="21" t="s">
        <v>7</v>
      </c>
      <c r="I64" s="19" t="s">
        <v>8</v>
      </c>
      <c r="J64" s="22" t="s">
        <v>5</v>
      </c>
      <c r="K64" s="20" t="s">
        <v>24</v>
      </c>
      <c r="L64" s="20" t="s">
        <v>6</v>
      </c>
      <c r="M64" s="21" t="s">
        <v>2</v>
      </c>
      <c r="N64" s="23" t="s">
        <v>0</v>
      </c>
      <c r="O64" s="23" t="s">
        <v>25</v>
      </c>
      <c r="P64" s="23" t="s">
        <v>1</v>
      </c>
      <c r="Q64" s="57" t="s">
        <v>10</v>
      </c>
      <c r="R64" s="57" t="s">
        <v>9</v>
      </c>
      <c r="S64" s="50" t="s">
        <v>11</v>
      </c>
      <c r="T64" s="24" t="s">
        <v>12</v>
      </c>
      <c r="U64" s="25" t="s">
        <v>13</v>
      </c>
      <c r="V64" s="26" t="s">
        <v>14</v>
      </c>
      <c r="W64" s="27" t="s">
        <v>15</v>
      </c>
      <c r="X64" s="28" t="s">
        <v>16</v>
      </c>
      <c r="Y64" s="27" t="s">
        <v>17</v>
      </c>
      <c r="Z64" s="52" t="s">
        <v>18</v>
      </c>
    </row>
    <row r="65" spans="1:26" ht="12">
      <c r="A65" s="29" t="s">
        <v>37</v>
      </c>
      <c r="B65" s="29">
        <v>1</v>
      </c>
      <c r="C65" s="29">
        <v>3.6</v>
      </c>
      <c r="D65" s="30">
        <v>2</v>
      </c>
      <c r="E65" s="29">
        <f>M65*(2/3)</f>
        <v>2</v>
      </c>
      <c r="F65" s="30">
        <v>3</v>
      </c>
      <c r="G65" s="30">
        <v>1024</v>
      </c>
      <c r="H65" s="31">
        <v>1</v>
      </c>
      <c r="I65" s="39">
        <f>((E65*F65)*(G65-G65/3))/(H65+1)</f>
        <v>2048</v>
      </c>
      <c r="J65" s="40">
        <f>M65-E65</f>
        <v>1</v>
      </c>
      <c r="K65" s="30">
        <v>3</v>
      </c>
      <c r="L65" s="30">
        <v>1024</v>
      </c>
      <c r="M65" s="41">
        <v>3</v>
      </c>
      <c r="N65" s="33" t="s">
        <v>29</v>
      </c>
      <c r="O65" s="33">
        <v>1</v>
      </c>
      <c r="P65" s="33">
        <v>1</v>
      </c>
      <c r="Q65" s="58">
        <v>1024</v>
      </c>
      <c r="R65" s="58">
        <f>(I65*1024*1024)/Q65/2</f>
        <v>1048576</v>
      </c>
      <c r="S65" s="51">
        <f>(R65*Q65)/(1024^2)</f>
        <v>1024</v>
      </c>
      <c r="T65" s="42">
        <v>0.01</v>
      </c>
      <c r="U65" s="43">
        <v>0.01</v>
      </c>
      <c r="V65" s="36">
        <v>662900</v>
      </c>
      <c r="W65" s="44">
        <f>1000*O65*K65*J65/V65</f>
        <v>0.004525569467491326</v>
      </c>
      <c r="X65" s="38">
        <f>V65/P65</f>
        <v>662900</v>
      </c>
      <c r="Y65" s="44">
        <f>W65*P65</f>
        <v>0.004525569467491326</v>
      </c>
      <c r="Z65" s="53">
        <f>(V65*Q65)/(1024^2)</f>
        <v>647.36328125</v>
      </c>
    </row>
    <row r="66" spans="1:26" ht="12">
      <c r="A66" s="29" t="s">
        <v>37</v>
      </c>
      <c r="B66" s="29">
        <v>1</v>
      </c>
      <c r="C66" s="29">
        <v>3.6</v>
      </c>
      <c r="D66" s="30">
        <v>2</v>
      </c>
      <c r="E66" s="29">
        <f>M66*(2/3)</f>
        <v>2</v>
      </c>
      <c r="F66" s="30">
        <v>3</v>
      </c>
      <c r="G66" s="30">
        <v>1024</v>
      </c>
      <c r="H66" s="31">
        <v>1</v>
      </c>
      <c r="I66" s="39">
        <f>((E66*F66)*(G66-G66/3))/(H66+1)</f>
        <v>2048</v>
      </c>
      <c r="J66" s="40">
        <f>M66-E66</f>
        <v>1</v>
      </c>
      <c r="K66" s="30">
        <v>3</v>
      </c>
      <c r="L66" s="30">
        <v>1024</v>
      </c>
      <c r="M66" s="41">
        <v>3</v>
      </c>
      <c r="N66" s="33" t="s">
        <v>29</v>
      </c>
      <c r="O66" s="33">
        <v>1</v>
      </c>
      <c r="P66" s="33">
        <v>1</v>
      </c>
      <c r="Q66" s="58">
        <v>2048</v>
      </c>
      <c r="R66" s="58">
        <f>(I66*1024*1024)/Q66/2</f>
        <v>524288</v>
      </c>
      <c r="S66" s="51">
        <f>(R66*Q66)/(1024^2)</f>
        <v>1024</v>
      </c>
      <c r="T66" s="42">
        <v>0.01</v>
      </c>
      <c r="U66" s="43">
        <v>0.01</v>
      </c>
      <c r="V66" s="36">
        <v>320500</v>
      </c>
      <c r="W66" s="44">
        <f>1000*O66*K66*J66/V66</f>
        <v>0.0093603744149766</v>
      </c>
      <c r="X66" s="38">
        <f>V66/P66</f>
        <v>320500</v>
      </c>
      <c r="Y66" s="44">
        <f>W66*P66</f>
        <v>0.0093603744149766</v>
      </c>
      <c r="Z66" s="53">
        <f>(V66*Q66)/(1024^2)</f>
        <v>625.9765625</v>
      </c>
    </row>
    <row r="67" spans="1:26" ht="12">
      <c r="A67" s="29" t="s">
        <v>37</v>
      </c>
      <c r="B67" s="29">
        <v>1</v>
      </c>
      <c r="C67" s="29">
        <v>3.6</v>
      </c>
      <c r="D67" s="30">
        <v>2</v>
      </c>
      <c r="E67" s="29">
        <f>M67*(2/3)</f>
        <v>2</v>
      </c>
      <c r="F67" s="30">
        <v>3</v>
      </c>
      <c r="G67" s="30">
        <v>1024</v>
      </c>
      <c r="H67" s="31">
        <v>1</v>
      </c>
      <c r="I67" s="39">
        <f>((E67*F67)*(G67-G67/3))/(H67+1)</f>
        <v>2048</v>
      </c>
      <c r="J67" s="40">
        <f>M67-E67</f>
        <v>1</v>
      </c>
      <c r="K67" s="30">
        <v>3</v>
      </c>
      <c r="L67" s="30">
        <v>1024</v>
      </c>
      <c r="M67" s="41">
        <v>3</v>
      </c>
      <c r="N67" s="33" t="s">
        <v>29</v>
      </c>
      <c r="O67" s="33">
        <v>1</v>
      </c>
      <c r="P67" s="33">
        <v>1</v>
      </c>
      <c r="Q67" s="58">
        <v>10240</v>
      </c>
      <c r="R67" s="58">
        <f>(I67*1024*1024)/Q67/2</f>
        <v>104857.6</v>
      </c>
      <c r="S67" s="51">
        <f>(R67*Q67)/(1024^2)</f>
        <v>1024</v>
      </c>
      <c r="T67" s="42">
        <v>0.01</v>
      </c>
      <c r="U67" s="43">
        <v>0.01</v>
      </c>
      <c r="V67" s="36">
        <v>319100</v>
      </c>
      <c r="W67" s="44">
        <f>1000*O67*K67*J67/V67</f>
        <v>0.00940144155437167</v>
      </c>
      <c r="X67" s="38">
        <f>V67/P67</f>
        <v>319100</v>
      </c>
      <c r="Y67" s="44">
        <f>W67*P67</f>
        <v>0.00940144155437167</v>
      </c>
      <c r="Z67" s="53">
        <f>(V67*Q67)/(1024^2)</f>
        <v>3116.2109375</v>
      </c>
    </row>
    <row r="68" spans="1:26" ht="12">
      <c r="A68" s="29" t="s">
        <v>37</v>
      </c>
      <c r="B68" s="29">
        <v>1</v>
      </c>
      <c r="C68" s="29">
        <v>3.6</v>
      </c>
      <c r="D68" s="30">
        <v>2</v>
      </c>
      <c r="E68" s="29">
        <f>M68*(2/3)</f>
        <v>2</v>
      </c>
      <c r="F68" s="30">
        <v>3</v>
      </c>
      <c r="G68" s="30">
        <v>1024</v>
      </c>
      <c r="H68" s="31">
        <v>1</v>
      </c>
      <c r="I68" s="39">
        <f>((E68*F68)*(G68-G68/3))/(H68+1)</f>
        <v>2048</v>
      </c>
      <c r="J68" s="40">
        <f>M68-E68</f>
        <v>1</v>
      </c>
      <c r="K68" s="30">
        <v>3</v>
      </c>
      <c r="L68" s="30">
        <v>1024</v>
      </c>
      <c r="M68" s="41">
        <v>3</v>
      </c>
      <c r="N68" s="33" t="s">
        <v>29</v>
      </c>
      <c r="O68" s="33">
        <v>1</v>
      </c>
      <c r="P68" s="33">
        <v>1</v>
      </c>
      <c r="Q68" s="58">
        <f>10*1024*1024</f>
        <v>10485760</v>
      </c>
      <c r="R68" s="58">
        <f>(I68*1024*1024)/Q68/2</f>
        <v>102.4</v>
      </c>
      <c r="S68" s="51">
        <f>(R68*Q68)/(1024^2)</f>
        <v>1024</v>
      </c>
      <c r="T68" s="42">
        <v>0.01</v>
      </c>
      <c r="U68" s="43">
        <v>0.01</v>
      </c>
      <c r="V68" s="36">
        <v>716300</v>
      </c>
      <c r="W68" s="44">
        <f>1000*O68*K68*J68/V68</f>
        <v>0.004188189306156638</v>
      </c>
      <c r="X68" s="38">
        <f>V68/P68</f>
        <v>716300</v>
      </c>
      <c r="Y68" s="44">
        <f>W68*P68</f>
        <v>0.004188189306156638</v>
      </c>
      <c r="Z68" s="53">
        <f>(V68*Q68)/(1024^2)</f>
        <v>7163000</v>
      </c>
    </row>
    <row r="69" ht="12">
      <c r="M69" s="41"/>
    </row>
    <row r="70" spans="1:26" ht="12">
      <c r="A70" s="29" t="s">
        <v>37</v>
      </c>
      <c r="B70" s="29">
        <v>1</v>
      </c>
      <c r="C70" s="29">
        <v>3.6</v>
      </c>
      <c r="D70" s="30">
        <v>2</v>
      </c>
      <c r="E70" s="29">
        <f>M70*(2/3)</f>
        <v>16</v>
      </c>
      <c r="F70" s="30">
        <v>1</v>
      </c>
      <c r="G70" s="30">
        <v>1024</v>
      </c>
      <c r="H70" s="31">
        <v>1</v>
      </c>
      <c r="I70" s="39">
        <f>((E70*F70)*(G70-G70/3))/(H70+1)</f>
        <v>5461.333333333334</v>
      </c>
      <c r="J70" s="40">
        <f>M70-E70</f>
        <v>8</v>
      </c>
      <c r="K70" s="30">
        <v>3</v>
      </c>
      <c r="L70" s="30">
        <v>1024</v>
      </c>
      <c r="M70" s="41">
        <v>24</v>
      </c>
      <c r="N70" s="33" t="s">
        <v>29</v>
      </c>
      <c r="O70" s="33">
        <v>1</v>
      </c>
      <c r="P70" s="33">
        <v>1</v>
      </c>
      <c r="Q70" s="58">
        <v>1024</v>
      </c>
      <c r="R70" s="58">
        <f>(I70*1024*1024)/Q70/2</f>
        <v>2796202.666666667</v>
      </c>
      <c r="S70" s="51">
        <f>(R70*Q70)/(1024^2)</f>
        <v>2730.666666666667</v>
      </c>
      <c r="T70" s="42">
        <v>0.01</v>
      </c>
      <c r="U70" s="43">
        <v>0.01</v>
      </c>
      <c r="V70" s="36">
        <v>4315500</v>
      </c>
      <c r="W70" s="44">
        <f>1000*O70*K70*J70/V70</f>
        <v>0.005561348627042058</v>
      </c>
      <c r="X70" s="38">
        <f>V70/P70</f>
        <v>4315500</v>
      </c>
      <c r="Y70" s="44">
        <f>W70*P70</f>
        <v>0.005561348627042058</v>
      </c>
      <c r="Z70" s="53">
        <f>(V70*Q70)/(1024^2)</f>
        <v>4214.35546875</v>
      </c>
    </row>
    <row r="71" spans="1:26" ht="12">
      <c r="A71" s="29" t="s">
        <v>37</v>
      </c>
      <c r="B71" s="29">
        <v>1</v>
      </c>
      <c r="C71" s="29">
        <v>3.6</v>
      </c>
      <c r="D71" s="30">
        <v>2</v>
      </c>
      <c r="E71" s="29">
        <f>M71*(2/3)</f>
        <v>16</v>
      </c>
      <c r="F71" s="30">
        <v>1</v>
      </c>
      <c r="G71" s="30">
        <v>1024</v>
      </c>
      <c r="H71" s="31">
        <v>1</v>
      </c>
      <c r="I71" s="39">
        <f>((E71*F71)*(G71-G71/3))/(H71+1)</f>
        <v>5461.333333333334</v>
      </c>
      <c r="J71" s="40">
        <f>M71-E71</f>
        <v>8</v>
      </c>
      <c r="K71" s="30">
        <v>3</v>
      </c>
      <c r="L71" s="30">
        <v>1024</v>
      </c>
      <c r="M71" s="41">
        <v>24</v>
      </c>
      <c r="N71" s="33" t="s">
        <v>29</v>
      </c>
      <c r="O71" s="33">
        <v>1</v>
      </c>
      <c r="P71" s="33">
        <v>1</v>
      </c>
      <c r="Q71" s="58">
        <v>2048</v>
      </c>
      <c r="R71" s="58">
        <f>(I71*1024*1024)/Q71/2</f>
        <v>1398101.3333333335</v>
      </c>
      <c r="S71" s="51">
        <f>(R71*Q71)/(1024^2)</f>
        <v>2730.666666666667</v>
      </c>
      <c r="T71" s="42">
        <v>0.01</v>
      </c>
      <c r="U71" s="43">
        <v>0.01</v>
      </c>
      <c r="V71" s="36">
        <v>4301000</v>
      </c>
      <c r="W71" s="44">
        <f>1000*O71*K71*J71/V71</f>
        <v>0.005580097651708905</v>
      </c>
      <c r="X71" s="38">
        <f>V71/P71</f>
        <v>4301000</v>
      </c>
      <c r="Y71" s="44">
        <f>W71*P71</f>
        <v>0.005580097651708905</v>
      </c>
      <c r="Z71" s="53">
        <f>(V71*Q71)/(1024^2)</f>
        <v>8400.390625</v>
      </c>
    </row>
    <row r="72" spans="1:26" ht="12">
      <c r="A72" s="29" t="s">
        <v>37</v>
      </c>
      <c r="B72" s="29">
        <v>1</v>
      </c>
      <c r="C72" s="29">
        <v>3.6</v>
      </c>
      <c r="D72" s="30">
        <v>2</v>
      </c>
      <c r="E72" s="29">
        <f>M72*(2/3)</f>
        <v>16</v>
      </c>
      <c r="F72" s="30">
        <v>1</v>
      </c>
      <c r="G72" s="30">
        <v>1024</v>
      </c>
      <c r="H72" s="31">
        <v>1</v>
      </c>
      <c r="I72" s="39">
        <f>((E72*F72)*(G72-G72/3))/(H72+1)</f>
        <v>5461.333333333334</v>
      </c>
      <c r="J72" s="40">
        <f>M72-E72</f>
        <v>8</v>
      </c>
      <c r="K72" s="30">
        <v>3</v>
      </c>
      <c r="L72" s="30">
        <v>1024</v>
      </c>
      <c r="M72" s="41">
        <v>24</v>
      </c>
      <c r="N72" s="33" t="s">
        <v>29</v>
      </c>
      <c r="O72" s="33">
        <v>1</v>
      </c>
      <c r="P72" s="33">
        <v>1</v>
      </c>
      <c r="Q72" s="58">
        <v>10240</v>
      </c>
      <c r="R72" s="58">
        <f>(I72*1024*1024)/Q72/2</f>
        <v>279620.2666666667</v>
      </c>
      <c r="S72" s="51">
        <f>(R72*Q72)/(1024^2)</f>
        <v>2730.666666666667</v>
      </c>
      <c r="T72" s="42">
        <v>0.01</v>
      </c>
      <c r="U72" s="43">
        <v>0.01</v>
      </c>
      <c r="V72" s="36">
        <v>5316000</v>
      </c>
      <c r="W72" s="44">
        <f>1000*O72*K72*J72/V72</f>
        <v>0.004514672686230248</v>
      </c>
      <c r="X72" s="38">
        <f>V72/P72</f>
        <v>5316000</v>
      </c>
      <c r="Y72" s="44">
        <f>W72*P72</f>
        <v>0.004514672686230248</v>
      </c>
      <c r="Z72" s="53">
        <f>(V72*Q72)/(1024^2)</f>
        <v>51914.0625</v>
      </c>
    </row>
    <row r="73" spans="1:26" ht="12">
      <c r="A73" s="29" t="s">
        <v>37</v>
      </c>
      <c r="B73" s="29">
        <v>1</v>
      </c>
      <c r="C73" s="29">
        <v>3.6</v>
      </c>
      <c r="D73" s="30">
        <v>2</v>
      </c>
      <c r="E73" s="29">
        <f>M73*(2/3)</f>
        <v>16</v>
      </c>
      <c r="F73" s="30">
        <v>1</v>
      </c>
      <c r="G73" s="30">
        <v>1024</v>
      </c>
      <c r="H73" s="31">
        <v>1</v>
      </c>
      <c r="I73" s="39">
        <f>((E73*F73)*(G73-G73/3))/(H73+1)</f>
        <v>5461.333333333334</v>
      </c>
      <c r="J73" s="40">
        <f>M73-E73</f>
        <v>8</v>
      </c>
      <c r="K73" s="30">
        <v>3</v>
      </c>
      <c r="L73" s="30">
        <v>1024</v>
      </c>
      <c r="M73" s="41">
        <v>24</v>
      </c>
      <c r="N73" s="33" t="s">
        <v>29</v>
      </c>
      <c r="O73" s="33">
        <v>1</v>
      </c>
      <c r="P73" s="33">
        <v>1</v>
      </c>
      <c r="Q73" s="58">
        <f>10*1024*1024</f>
        <v>10485760</v>
      </c>
      <c r="R73" s="58">
        <f>(I73*1024*1024)/Q73/2</f>
        <v>273.0666666666667</v>
      </c>
      <c r="S73" s="51">
        <f>(R73*Q73)/(1024^2)</f>
        <v>2730.666666666667</v>
      </c>
      <c r="T73" s="42">
        <v>0.01</v>
      </c>
      <c r="U73" s="43">
        <v>0.01</v>
      </c>
      <c r="V73" s="36">
        <v>4217900</v>
      </c>
      <c r="W73" s="44">
        <f>1000*O73*K73*J73/V73</f>
        <v>0.00569003532563598</v>
      </c>
      <c r="X73" s="38">
        <f>V73/P73</f>
        <v>4217900</v>
      </c>
      <c r="Y73" s="44">
        <f>W73*P73</f>
        <v>0.00569003532563598</v>
      </c>
      <c r="Z73" s="53">
        <f>(V73*Q73)/(1024^2)</f>
        <v>42179000</v>
      </c>
    </row>
    <row r="75" spans="1:26" ht="12">
      <c r="A75" s="29" t="s">
        <v>37</v>
      </c>
      <c r="B75" s="29">
        <v>1</v>
      </c>
      <c r="C75" s="29">
        <v>3.6</v>
      </c>
      <c r="D75" s="30">
        <v>2</v>
      </c>
      <c r="E75" s="29">
        <f>M75*(2/3)</f>
        <v>32</v>
      </c>
      <c r="F75" s="30">
        <v>1</v>
      </c>
      <c r="G75" s="30">
        <v>1024</v>
      </c>
      <c r="H75" s="31">
        <v>1</v>
      </c>
      <c r="I75" s="39">
        <f>((E75*F75)*(G75-G75/3))/(H75+1)</f>
        <v>10922.666666666668</v>
      </c>
      <c r="J75" s="40">
        <f>M75-E75</f>
        <v>16</v>
      </c>
      <c r="K75" s="30">
        <v>3</v>
      </c>
      <c r="L75" s="30">
        <v>1024</v>
      </c>
      <c r="M75" s="41">
        <v>48</v>
      </c>
      <c r="N75" s="33" t="s">
        <v>29</v>
      </c>
      <c r="O75" s="33">
        <v>1</v>
      </c>
      <c r="P75" s="33">
        <v>1</v>
      </c>
      <c r="Q75" s="58">
        <v>1024</v>
      </c>
      <c r="R75" s="58">
        <f>(I75*1024*1024)/Q75/2</f>
        <v>5592405.333333334</v>
      </c>
      <c r="S75" s="51">
        <f>(R75*Q75)/(1024^2)</f>
        <v>5461.333333333334</v>
      </c>
      <c r="T75" s="42">
        <v>0.01</v>
      </c>
      <c r="U75" s="43">
        <v>0.01</v>
      </c>
      <c r="V75" s="36">
        <v>8970200</v>
      </c>
      <c r="W75" s="44">
        <f>1000*O75*K75*J75/V75</f>
        <v>0.005351051258611848</v>
      </c>
      <c r="X75" s="38">
        <f>V75/P75</f>
        <v>8970200</v>
      </c>
      <c r="Y75" s="44">
        <f>W75*P75</f>
        <v>0.005351051258611848</v>
      </c>
      <c r="Z75" s="53">
        <f>(V75*Q75)/(1024^2)</f>
        <v>8759.9609375</v>
      </c>
    </row>
    <row r="76" spans="1:26" ht="12">
      <c r="A76" s="29" t="s">
        <v>37</v>
      </c>
      <c r="B76" s="29">
        <v>1</v>
      </c>
      <c r="C76" s="29">
        <v>3.6</v>
      </c>
      <c r="D76" s="30">
        <v>2</v>
      </c>
      <c r="E76" s="29">
        <f>M76*(2/3)</f>
        <v>32</v>
      </c>
      <c r="F76" s="30">
        <v>1</v>
      </c>
      <c r="G76" s="30">
        <v>1024</v>
      </c>
      <c r="H76" s="31">
        <v>1</v>
      </c>
      <c r="I76" s="39">
        <f>((E76*F76)*(G76-G76/3))/(H76+1)</f>
        <v>10922.666666666668</v>
      </c>
      <c r="J76" s="40">
        <f>M76-E76</f>
        <v>16</v>
      </c>
      <c r="K76" s="30">
        <v>3</v>
      </c>
      <c r="L76" s="30">
        <v>1024</v>
      </c>
      <c r="M76" s="41">
        <v>48</v>
      </c>
      <c r="N76" s="33" t="s">
        <v>29</v>
      </c>
      <c r="O76" s="33">
        <v>1</v>
      </c>
      <c r="P76" s="33">
        <v>1</v>
      </c>
      <c r="Q76" s="58">
        <v>2048</v>
      </c>
      <c r="R76" s="58">
        <f>(I76*1024*1024)/Q76/2</f>
        <v>2796202.666666667</v>
      </c>
      <c r="S76" s="51">
        <f>(R76*Q76)/(1024^2)</f>
        <v>5461.333333333334</v>
      </c>
      <c r="T76" s="42">
        <v>0.01</v>
      </c>
      <c r="U76" s="43">
        <v>0.01</v>
      </c>
      <c r="V76" s="45">
        <v>8067200</v>
      </c>
      <c r="W76" s="44">
        <f>1000*O76*K76*J76/V76</f>
        <v>0.005950019833399445</v>
      </c>
      <c r="X76" s="38">
        <f>V76/P76</f>
        <v>8067200</v>
      </c>
      <c r="Y76" s="44">
        <f>W76*P76</f>
        <v>0.005950019833399445</v>
      </c>
      <c r="Z76" s="53">
        <f>(V76*Q76)/(1024^2)</f>
        <v>15756.25</v>
      </c>
    </row>
    <row r="77" spans="1:26" ht="12">
      <c r="A77" s="29" t="s">
        <v>37</v>
      </c>
      <c r="B77" s="29">
        <v>1</v>
      </c>
      <c r="C77" s="29">
        <v>3.6</v>
      </c>
      <c r="D77" s="30">
        <v>2</v>
      </c>
      <c r="E77" s="29">
        <f>M77*(2/3)</f>
        <v>32</v>
      </c>
      <c r="F77" s="30">
        <v>1</v>
      </c>
      <c r="G77" s="30">
        <v>1024</v>
      </c>
      <c r="H77" s="31">
        <v>1</v>
      </c>
      <c r="I77" s="39">
        <f>((E77*F77)*(G77-G77/3))/(H77+1)</f>
        <v>10922.666666666668</v>
      </c>
      <c r="J77" s="40">
        <f>M77-E77</f>
        <v>16</v>
      </c>
      <c r="K77" s="30">
        <v>1</v>
      </c>
      <c r="L77" s="30">
        <v>1024</v>
      </c>
      <c r="M77" s="41">
        <v>48</v>
      </c>
      <c r="N77" s="33" t="s">
        <v>29</v>
      </c>
      <c r="O77" s="33">
        <v>1</v>
      </c>
      <c r="P77" s="33">
        <v>1</v>
      </c>
      <c r="Q77" s="58">
        <v>10240</v>
      </c>
      <c r="R77" s="58">
        <f>(I77*1024*1024)/Q77/2</f>
        <v>559240.5333333334</v>
      </c>
      <c r="S77" s="51">
        <f>(R77*Q77)/(1024^2)</f>
        <v>5461.333333333334</v>
      </c>
      <c r="T77" s="42">
        <v>0.01</v>
      </c>
      <c r="U77" s="43">
        <v>0.01</v>
      </c>
      <c r="V77" s="36">
        <v>4244000</v>
      </c>
      <c r="W77" s="44">
        <f>1000*O77*K77*J77/V77</f>
        <v>0.003770028275212064</v>
      </c>
      <c r="X77" s="38">
        <f>V77/P77</f>
        <v>4244000</v>
      </c>
      <c r="Y77" s="44">
        <f>W77*P77</f>
        <v>0.003770028275212064</v>
      </c>
      <c r="Z77" s="53">
        <f>(V77*Q77)/(1024^2)</f>
        <v>41445.3125</v>
      </c>
    </row>
    <row r="78" spans="1:26" ht="12">
      <c r="A78" s="29" t="s">
        <v>37</v>
      </c>
      <c r="B78" s="29">
        <v>1</v>
      </c>
      <c r="C78" s="29">
        <v>3.6</v>
      </c>
      <c r="D78" s="30">
        <v>2</v>
      </c>
      <c r="E78" s="29">
        <f>M78*(2/3)</f>
        <v>32</v>
      </c>
      <c r="F78" s="30">
        <v>1</v>
      </c>
      <c r="G78" s="30">
        <v>1024</v>
      </c>
      <c r="H78" s="31">
        <v>1</v>
      </c>
      <c r="I78" s="39">
        <f>((E78*F78)*(G78-G78/3))/(H78+1)</f>
        <v>10922.666666666668</v>
      </c>
      <c r="J78" s="40">
        <f>M78-E78</f>
        <v>16</v>
      </c>
      <c r="K78" s="30">
        <v>1</v>
      </c>
      <c r="L78" s="30">
        <v>1024</v>
      </c>
      <c r="M78" s="41">
        <v>48</v>
      </c>
      <c r="N78" s="33" t="s">
        <v>29</v>
      </c>
      <c r="O78" s="33">
        <v>1</v>
      </c>
      <c r="P78" s="33">
        <v>1</v>
      </c>
      <c r="Q78" s="58">
        <f>10*1024*1024</f>
        <v>10485760</v>
      </c>
      <c r="R78" s="58">
        <f>(I78*1024*1024)/Q78/2</f>
        <v>546.1333333333334</v>
      </c>
      <c r="S78" s="51">
        <f>(R78*Q78)/(1024^2)</f>
        <v>5461.333333333334</v>
      </c>
      <c r="T78" s="42">
        <v>0.01</v>
      </c>
      <c r="U78" s="43">
        <v>0.01</v>
      </c>
      <c r="V78" s="36">
        <v>4652500</v>
      </c>
      <c r="W78" s="44">
        <f>1000*O78*K78*J78/V78</f>
        <v>0.0034390112842557765</v>
      </c>
      <c r="X78" s="38">
        <f>V78/P78</f>
        <v>4652500</v>
      </c>
      <c r="Y78" s="44">
        <f>W78*P78</f>
        <v>0.0034390112842557765</v>
      </c>
      <c r="Z78" s="53">
        <f>(V78*Q78)/(1024^2)</f>
        <v>46525000</v>
      </c>
    </row>
    <row r="80" spans="1:26" ht="12">
      <c r="A80" s="29" t="s">
        <v>37</v>
      </c>
      <c r="B80" s="29">
        <v>1</v>
      </c>
      <c r="C80" s="29">
        <v>3.6</v>
      </c>
      <c r="D80" s="30">
        <v>2</v>
      </c>
      <c r="E80" s="29">
        <f>M80*(2/3)</f>
        <v>64</v>
      </c>
      <c r="F80" s="30">
        <v>1</v>
      </c>
      <c r="G80" s="30">
        <v>1024</v>
      </c>
      <c r="H80" s="31">
        <v>1</v>
      </c>
      <c r="I80" s="39">
        <f>((E80*F80)*(G80-G80/3))/(H80+1)</f>
        <v>21845.333333333336</v>
      </c>
      <c r="J80" s="40">
        <f>M80-E80</f>
        <v>32</v>
      </c>
      <c r="K80" s="30">
        <v>1</v>
      </c>
      <c r="L80" s="30">
        <v>1024</v>
      </c>
      <c r="M80" s="41">
        <v>96</v>
      </c>
      <c r="N80" s="33" t="s">
        <v>29</v>
      </c>
      <c r="O80" s="33">
        <v>1</v>
      </c>
      <c r="P80" s="33">
        <v>1</v>
      </c>
      <c r="Q80" s="58">
        <v>1024</v>
      </c>
      <c r="R80" s="58">
        <f>(I80*1024*1024)/Q80/2</f>
        <v>11184810.666666668</v>
      </c>
      <c r="S80" s="51">
        <f>(R80*Q80)/(1024^2)</f>
        <v>10922.666666666668</v>
      </c>
      <c r="T80" s="42">
        <v>0.01</v>
      </c>
      <c r="U80" s="43">
        <v>0.01</v>
      </c>
      <c r="V80" s="36">
        <v>10767100</v>
      </c>
      <c r="W80" s="44">
        <f>1000*O80*K80*J80/V80</f>
        <v>0.0029720166061427866</v>
      </c>
      <c r="X80" s="38">
        <f>V80/P80</f>
        <v>10767100</v>
      </c>
      <c r="Y80" s="44">
        <f>W80*P80</f>
        <v>0.0029720166061427866</v>
      </c>
      <c r="Z80" s="53">
        <f>(V80*Q80)/(1024^2)</f>
        <v>10514.74609375</v>
      </c>
    </row>
    <row r="81" spans="1:26" ht="12">
      <c r="A81" s="29" t="s">
        <v>37</v>
      </c>
      <c r="B81" s="29">
        <v>1</v>
      </c>
      <c r="C81" s="29">
        <v>3.6</v>
      </c>
      <c r="D81" s="30">
        <v>2</v>
      </c>
      <c r="E81" s="29">
        <f>M81*(2/3)</f>
        <v>64</v>
      </c>
      <c r="F81" s="30">
        <v>1</v>
      </c>
      <c r="G81" s="30">
        <v>1024</v>
      </c>
      <c r="H81" s="31">
        <v>1</v>
      </c>
      <c r="I81" s="39">
        <f>((E81*F81)*(G81-G81/3))/(H81+1)</f>
        <v>21845.333333333336</v>
      </c>
      <c r="J81" s="40">
        <f>M81-E81</f>
        <v>32</v>
      </c>
      <c r="K81" s="30">
        <v>1</v>
      </c>
      <c r="L81" s="30">
        <v>1024</v>
      </c>
      <c r="M81" s="41">
        <v>96</v>
      </c>
      <c r="N81" s="33" t="s">
        <v>29</v>
      </c>
      <c r="O81" s="33">
        <v>1</v>
      </c>
      <c r="P81" s="33">
        <v>1</v>
      </c>
      <c r="Q81" s="58">
        <v>2048</v>
      </c>
      <c r="R81" s="58">
        <f>(I81*1024*1024)/Q81/2</f>
        <v>5592405.333333334</v>
      </c>
      <c r="S81" s="51">
        <f>(R81*Q81)/(1024^2)</f>
        <v>10922.666666666668</v>
      </c>
      <c r="T81" s="42">
        <v>0.51</v>
      </c>
      <c r="U81" s="43">
        <v>0.01</v>
      </c>
      <c r="V81" s="36">
        <v>8522400</v>
      </c>
      <c r="W81" s="44">
        <f>1000*O81*K81*J81/V81</f>
        <v>0.0037548108514033605</v>
      </c>
      <c r="X81" s="38">
        <f>V81/P81</f>
        <v>8522400</v>
      </c>
      <c r="Y81" s="44">
        <f>W81*P81</f>
        <v>0.0037548108514033605</v>
      </c>
      <c r="Z81" s="53">
        <f>(V81*Q81)/(1024^2)</f>
        <v>16645.3125</v>
      </c>
    </row>
    <row r="82" spans="1:26" ht="12">
      <c r="A82" s="29" t="s">
        <v>37</v>
      </c>
      <c r="B82" s="29">
        <v>1</v>
      </c>
      <c r="C82" s="29">
        <v>3.6</v>
      </c>
      <c r="D82" s="30">
        <v>2</v>
      </c>
      <c r="E82" s="29">
        <f>M82*(2/3)</f>
        <v>64</v>
      </c>
      <c r="F82" s="30">
        <v>1</v>
      </c>
      <c r="G82" s="30">
        <v>1024</v>
      </c>
      <c r="H82" s="31">
        <v>1</v>
      </c>
      <c r="I82" s="39">
        <f>((E82*F82)*(G82-G82/3))/(H82+1)</f>
        <v>21845.333333333336</v>
      </c>
      <c r="J82" s="40">
        <f>M82-E82</f>
        <v>32</v>
      </c>
      <c r="K82" s="30">
        <v>1</v>
      </c>
      <c r="L82" s="30">
        <v>1024</v>
      </c>
      <c r="M82" s="41">
        <v>96</v>
      </c>
      <c r="N82" s="33" t="s">
        <v>29</v>
      </c>
      <c r="O82" s="33">
        <v>1</v>
      </c>
      <c r="P82" s="33">
        <v>1</v>
      </c>
      <c r="Q82" s="58">
        <v>10240</v>
      </c>
      <c r="R82" s="58">
        <f>(I82*1024*1024)/Q82/2</f>
        <v>1118481.066666667</v>
      </c>
      <c r="S82" s="51">
        <f>(R82*Q82)/(1024^2)</f>
        <v>10922.666666666668</v>
      </c>
      <c r="T82" s="42">
        <v>0.5</v>
      </c>
      <c r="U82" s="43">
        <v>0.01</v>
      </c>
      <c r="V82" s="36">
        <v>8188700</v>
      </c>
      <c r="W82" s="44">
        <f>1000*O82*K82*J82/V82</f>
        <v>0.003907824196758948</v>
      </c>
      <c r="X82" s="38">
        <f>V82/P82</f>
        <v>8188700</v>
      </c>
      <c r="Y82" s="44">
        <f>W82*P82</f>
        <v>0.003907824196758948</v>
      </c>
      <c r="Z82" s="53">
        <f>(V82*Q82)/(1024^2)</f>
        <v>79967.7734375</v>
      </c>
    </row>
    <row r="83" spans="1:26" ht="12">
      <c r="A83" s="29" t="s">
        <v>37</v>
      </c>
      <c r="B83" s="29">
        <v>1</v>
      </c>
      <c r="C83" s="29">
        <v>3.6</v>
      </c>
      <c r="D83" s="30">
        <v>2</v>
      </c>
      <c r="E83" s="29">
        <f>M83*(2/3)</f>
        <v>64</v>
      </c>
      <c r="F83" s="30">
        <v>1</v>
      </c>
      <c r="G83" s="30">
        <v>1024</v>
      </c>
      <c r="H83" s="31">
        <v>1</v>
      </c>
      <c r="I83" s="39">
        <f>((E83*F83)*(G83-G83/3))/(H83+1)</f>
        <v>21845.333333333336</v>
      </c>
      <c r="J83" s="40">
        <f>M83-E83</f>
        <v>32</v>
      </c>
      <c r="K83" s="30">
        <v>1</v>
      </c>
      <c r="L83" s="30">
        <v>1024</v>
      </c>
      <c r="M83" s="41">
        <v>96</v>
      </c>
      <c r="N83" s="33" t="s">
        <v>29</v>
      </c>
      <c r="O83" s="33">
        <v>1</v>
      </c>
      <c r="P83" s="33">
        <v>1</v>
      </c>
      <c r="Q83" s="58">
        <f>10*1024*1024</f>
        <v>10485760</v>
      </c>
      <c r="R83" s="58">
        <f>(I83*1024*1024)/Q83/2</f>
        <v>1092.2666666666669</v>
      </c>
      <c r="S83" s="51">
        <f>(R83*Q83)/(1024^2)</f>
        <v>10922.666666666668</v>
      </c>
      <c r="T83" s="42">
        <v>0.5</v>
      </c>
      <c r="U83" s="43">
        <v>0.01</v>
      </c>
      <c r="V83" s="36">
        <v>7837500</v>
      </c>
      <c r="W83" s="44">
        <f>1000*O83*K83*J83/V83</f>
        <v>0.004082934609250399</v>
      </c>
      <c r="X83" s="38">
        <f>V83/P83</f>
        <v>7837500</v>
      </c>
      <c r="Y83" s="44">
        <f>W83*P83</f>
        <v>0.004082934609250399</v>
      </c>
      <c r="Z83" s="53">
        <f>(V83*Q83)/(1024^2)</f>
        <v>78375000</v>
      </c>
    </row>
    <row r="85" spans="1:26" s="18" customFormat="1" ht="12">
      <c r="A85" s="19" t="s">
        <v>36</v>
      </c>
      <c r="B85" s="19" t="s">
        <v>40</v>
      </c>
      <c r="C85" s="19" t="s">
        <v>39</v>
      </c>
      <c r="D85" s="20" t="s">
        <v>41</v>
      </c>
      <c r="E85" s="19" t="s">
        <v>3</v>
      </c>
      <c r="F85" s="20" t="s">
        <v>23</v>
      </c>
      <c r="G85" s="20" t="s">
        <v>4</v>
      </c>
      <c r="H85" s="21" t="s">
        <v>7</v>
      </c>
      <c r="I85" s="19" t="s">
        <v>8</v>
      </c>
      <c r="J85" s="22" t="s">
        <v>5</v>
      </c>
      <c r="K85" s="20" t="s">
        <v>24</v>
      </c>
      <c r="L85" s="20" t="s">
        <v>6</v>
      </c>
      <c r="M85" s="21" t="s">
        <v>2</v>
      </c>
      <c r="N85" s="23" t="s">
        <v>0</v>
      </c>
      <c r="O85" s="23" t="s">
        <v>25</v>
      </c>
      <c r="P85" s="23" t="s">
        <v>1</v>
      </c>
      <c r="Q85" s="57" t="s">
        <v>10</v>
      </c>
      <c r="R85" s="57" t="s">
        <v>9</v>
      </c>
      <c r="S85" s="50" t="s">
        <v>11</v>
      </c>
      <c r="T85" s="24" t="s">
        <v>12</v>
      </c>
      <c r="U85" s="25" t="s">
        <v>13</v>
      </c>
      <c r="V85" s="26" t="s">
        <v>14</v>
      </c>
      <c r="W85" s="27" t="s">
        <v>15</v>
      </c>
      <c r="X85" s="28" t="s">
        <v>16</v>
      </c>
      <c r="Y85" s="27" t="s">
        <v>17</v>
      </c>
      <c r="Z85" s="52" t="s">
        <v>18</v>
      </c>
    </row>
    <row r="86" spans="1:26" ht="12">
      <c r="A86" s="29" t="s">
        <v>37</v>
      </c>
      <c r="B86" s="29">
        <v>1</v>
      </c>
      <c r="C86" s="29">
        <v>3.6</v>
      </c>
      <c r="D86" s="30">
        <v>2</v>
      </c>
      <c r="E86" s="29">
        <f>M86*(2/3)</f>
        <v>2</v>
      </c>
      <c r="F86" s="30">
        <v>3</v>
      </c>
      <c r="G86" s="30">
        <v>1024</v>
      </c>
      <c r="H86" s="31">
        <v>1</v>
      </c>
      <c r="I86" s="39">
        <f>((E86*F86)*(G86-G86/3))/(H86+1)</f>
        <v>2048</v>
      </c>
      <c r="J86" s="40">
        <f>M86-E86</f>
        <v>1</v>
      </c>
      <c r="K86" s="30">
        <v>3</v>
      </c>
      <c r="L86" s="30">
        <v>1024</v>
      </c>
      <c r="M86" s="41">
        <v>3</v>
      </c>
      <c r="N86" s="33" t="s">
        <v>30</v>
      </c>
      <c r="O86" s="33">
        <v>8</v>
      </c>
      <c r="P86" s="33">
        <v>1000</v>
      </c>
      <c r="Q86" s="58">
        <v>1024</v>
      </c>
      <c r="R86" s="58">
        <f>(I86*1024*1024)/Q86/2</f>
        <v>1048576</v>
      </c>
      <c r="S86" s="51">
        <f>(R86*Q86)/(1024^2)</f>
        <v>1024</v>
      </c>
      <c r="T86" s="42">
        <v>0.49</v>
      </c>
      <c r="U86" s="43">
        <v>0.72</v>
      </c>
      <c r="V86" s="36">
        <v>59100</v>
      </c>
      <c r="W86" s="44">
        <f>1000*O86*K86*J86/V86</f>
        <v>0.40609137055837563</v>
      </c>
      <c r="X86" s="38">
        <f>V86/P86</f>
        <v>59.1</v>
      </c>
      <c r="Y86" s="44">
        <f>W86*P86</f>
        <v>406.0913705583756</v>
      </c>
      <c r="Z86" s="53">
        <f>(V86*Q86)/(1024^2)</f>
        <v>57.71484375</v>
      </c>
    </row>
    <row r="87" spans="1:26" ht="12">
      <c r="A87" s="29" t="s">
        <v>37</v>
      </c>
      <c r="B87" s="29">
        <v>1</v>
      </c>
      <c r="C87" s="29">
        <v>3.6</v>
      </c>
      <c r="D87" s="30">
        <v>2</v>
      </c>
      <c r="E87" s="29">
        <f>M87*(2/3)</f>
        <v>2</v>
      </c>
      <c r="F87" s="30">
        <v>3</v>
      </c>
      <c r="G87" s="30">
        <v>1024</v>
      </c>
      <c r="H87" s="31">
        <v>1</v>
      </c>
      <c r="I87" s="39">
        <f>((E87*F87)*(G87-G87/3))/(H87+1)</f>
        <v>2048</v>
      </c>
      <c r="J87" s="40">
        <f>M87-E87</f>
        <v>1</v>
      </c>
      <c r="K87" s="30">
        <v>3</v>
      </c>
      <c r="L87" s="30">
        <v>1024</v>
      </c>
      <c r="M87" s="41">
        <v>3</v>
      </c>
      <c r="N87" s="33" t="s">
        <v>30</v>
      </c>
      <c r="O87" s="33">
        <v>8</v>
      </c>
      <c r="P87" s="33">
        <v>1000</v>
      </c>
      <c r="Q87" s="58">
        <v>2048</v>
      </c>
      <c r="R87" s="58">
        <f>(I87*1024*1024)/Q87/2</f>
        <v>524288</v>
      </c>
      <c r="S87" s="51">
        <f>(R87*Q87)/(1024^2)</f>
        <v>1024</v>
      </c>
      <c r="T87" s="42">
        <v>0.49</v>
      </c>
      <c r="U87" s="43">
        <v>0.78</v>
      </c>
      <c r="V87" s="36">
        <v>33300</v>
      </c>
      <c r="W87" s="44">
        <f>1000*O87*K87*J87/V87</f>
        <v>0.7207207207207207</v>
      </c>
      <c r="X87" s="38">
        <f>V87/P87</f>
        <v>33.3</v>
      </c>
      <c r="Y87" s="44">
        <f>W87*P87</f>
        <v>720.7207207207207</v>
      </c>
      <c r="Z87" s="53">
        <f>(V87*Q87)/(1024^2)</f>
        <v>65.0390625</v>
      </c>
    </row>
    <row r="88" spans="1:26" ht="12">
      <c r="A88" s="29" t="s">
        <v>37</v>
      </c>
      <c r="B88" s="29">
        <v>1</v>
      </c>
      <c r="C88" s="29">
        <v>3.6</v>
      </c>
      <c r="D88" s="30">
        <v>2</v>
      </c>
      <c r="E88" s="29">
        <f>M88*(2/3)</f>
        <v>2</v>
      </c>
      <c r="F88" s="30">
        <v>3</v>
      </c>
      <c r="G88" s="30">
        <v>1024</v>
      </c>
      <c r="H88" s="31">
        <v>1</v>
      </c>
      <c r="I88" s="39">
        <f>((E88*F88)*(G88-G88/3))/(H88+1)</f>
        <v>2048</v>
      </c>
      <c r="J88" s="40">
        <f>M88-E88</f>
        <v>1</v>
      </c>
      <c r="K88" s="30">
        <v>3</v>
      </c>
      <c r="L88" s="30">
        <v>1024</v>
      </c>
      <c r="M88" s="41">
        <v>3</v>
      </c>
      <c r="N88" s="33" t="s">
        <v>30</v>
      </c>
      <c r="O88" s="33">
        <v>8</v>
      </c>
      <c r="P88" s="33">
        <v>1000</v>
      </c>
      <c r="Q88" s="58">
        <v>10240</v>
      </c>
      <c r="R88" s="58">
        <f>(I88*1024*1024)/Q88/2</f>
        <v>104857.6</v>
      </c>
      <c r="S88" s="51">
        <f>(R88*Q88)/(1024^2)</f>
        <v>1024</v>
      </c>
      <c r="T88" s="42">
        <v>0.52</v>
      </c>
      <c r="U88" s="43">
        <v>0.49</v>
      </c>
      <c r="V88" s="36">
        <v>6700</v>
      </c>
      <c r="W88" s="44">
        <f>1000*O88*K88*J88/V88</f>
        <v>3.582089552238806</v>
      </c>
      <c r="X88" s="38">
        <f>V88/P88</f>
        <v>6.7</v>
      </c>
      <c r="Y88" s="44">
        <f>W88*P88</f>
        <v>3582.089552238806</v>
      </c>
      <c r="Z88" s="53">
        <f>(V88*Q88)/(1024^2)</f>
        <v>65.4296875</v>
      </c>
    </row>
    <row r="89" spans="1:26" ht="12">
      <c r="A89" s="29" t="s">
        <v>37</v>
      </c>
      <c r="B89" s="29">
        <v>1</v>
      </c>
      <c r="C89" s="29">
        <v>3.6</v>
      </c>
      <c r="D89" s="30">
        <v>2</v>
      </c>
      <c r="E89" s="29">
        <f>M89*(2/3)</f>
        <v>2</v>
      </c>
      <c r="F89" s="30">
        <v>3</v>
      </c>
      <c r="G89" s="30">
        <v>1024</v>
      </c>
      <c r="H89" s="31">
        <v>1</v>
      </c>
      <c r="I89" s="39">
        <f>((E89*F89)*(G89-G89/3))/(H89+1)</f>
        <v>2048</v>
      </c>
      <c r="J89" s="40">
        <f>M89-E89</f>
        <v>1</v>
      </c>
      <c r="K89" s="30">
        <v>3</v>
      </c>
      <c r="L89" s="30">
        <v>1024</v>
      </c>
      <c r="M89" s="41">
        <v>3</v>
      </c>
      <c r="N89" s="33" t="s">
        <v>30</v>
      </c>
      <c r="O89" s="33">
        <v>8</v>
      </c>
      <c r="P89" s="33">
        <v>1</v>
      </c>
      <c r="Q89" s="58">
        <f>10*1024*1024</f>
        <v>10485760</v>
      </c>
      <c r="R89" s="58">
        <f>(I89*1024*1024)/Q89/2</f>
        <v>102.4</v>
      </c>
      <c r="S89" s="51">
        <f>(R89*Q89)/(1024^2)</f>
        <v>1024</v>
      </c>
      <c r="T89" s="42">
        <v>0.56</v>
      </c>
      <c r="U89" s="43">
        <v>0.4</v>
      </c>
      <c r="V89" s="36">
        <v>6.27</v>
      </c>
      <c r="W89" s="44">
        <f>1000*O89*K89*J89/V89</f>
        <v>3827.751196172249</v>
      </c>
      <c r="X89" s="38">
        <f>V89/P89</f>
        <v>6.27</v>
      </c>
      <c r="Y89" s="44">
        <f>W89*P89</f>
        <v>3827.751196172249</v>
      </c>
      <c r="Z89" s="53">
        <f>(V89*Q89)/(1024^2)</f>
        <v>62.699999999999996</v>
      </c>
    </row>
    <row r="90" ht="12">
      <c r="M90" s="41"/>
    </row>
    <row r="91" spans="1:26" ht="12">
      <c r="A91" s="29" t="s">
        <v>37</v>
      </c>
      <c r="B91" s="29">
        <v>1</v>
      </c>
      <c r="C91" s="29">
        <v>3.6</v>
      </c>
      <c r="D91" s="30">
        <v>2</v>
      </c>
      <c r="E91" s="29">
        <f>M91*(2/3)</f>
        <v>16</v>
      </c>
      <c r="F91" s="30">
        <v>1</v>
      </c>
      <c r="G91" s="30">
        <v>2560</v>
      </c>
      <c r="H91" s="31">
        <v>1</v>
      </c>
      <c r="I91" s="39">
        <f>((E91*F91)*(G91-G91/3))/(H91+1)</f>
        <v>13653.333333333332</v>
      </c>
      <c r="J91" s="40">
        <f>M91-E91</f>
        <v>8</v>
      </c>
      <c r="K91" s="30">
        <v>3</v>
      </c>
      <c r="L91" s="30">
        <v>1024</v>
      </c>
      <c r="M91" s="41">
        <v>24</v>
      </c>
      <c r="N91" s="33" t="s">
        <v>30</v>
      </c>
      <c r="O91" s="33">
        <v>4</v>
      </c>
      <c r="P91" s="33">
        <v>1000</v>
      </c>
      <c r="Q91" s="58">
        <v>1024</v>
      </c>
      <c r="R91" s="58">
        <f>(I91*1024*1024)/Q91/2</f>
        <v>6990506.666666666</v>
      </c>
      <c r="S91" s="51">
        <f>(R91*Q91)/(1024^2)</f>
        <v>6826.666666666666</v>
      </c>
      <c r="T91" s="42">
        <v>0.47</v>
      </c>
      <c r="U91" s="43">
        <v>0.85</v>
      </c>
      <c r="V91" s="36">
        <v>459500</v>
      </c>
      <c r="W91" s="44">
        <f>1000*O91*K91*J91/V91</f>
        <v>0.2089227421109902</v>
      </c>
      <c r="X91" s="38">
        <f>V91/P91</f>
        <v>459.5</v>
      </c>
      <c r="Y91" s="44">
        <f>W91*P91</f>
        <v>208.9227421109902</v>
      </c>
      <c r="Z91" s="53">
        <f>(V91*Q91)/(1024^2)</f>
        <v>448.73046875</v>
      </c>
    </row>
    <row r="92" spans="1:26" ht="12">
      <c r="A92" s="29" t="s">
        <v>37</v>
      </c>
      <c r="B92" s="29">
        <v>1</v>
      </c>
      <c r="C92" s="29">
        <v>3.6</v>
      </c>
      <c r="D92" s="30">
        <v>2</v>
      </c>
      <c r="E92" s="29">
        <f>M92*(2/3)</f>
        <v>16</v>
      </c>
      <c r="F92" s="30">
        <v>1</v>
      </c>
      <c r="G92" s="30">
        <v>2560</v>
      </c>
      <c r="H92" s="31">
        <v>1</v>
      </c>
      <c r="I92" s="39">
        <f>((E92*F92)*(G92-G92/3))/(H92+1)</f>
        <v>13653.333333333332</v>
      </c>
      <c r="J92" s="40">
        <f>M92-E92</f>
        <v>8</v>
      </c>
      <c r="K92" s="30">
        <v>3</v>
      </c>
      <c r="L92" s="30">
        <v>1024</v>
      </c>
      <c r="M92" s="41">
        <v>24</v>
      </c>
      <c r="N92" s="33" t="s">
        <v>30</v>
      </c>
      <c r="O92" s="33">
        <v>4</v>
      </c>
      <c r="P92" s="33">
        <v>1000</v>
      </c>
      <c r="Q92" s="58">
        <v>2048</v>
      </c>
      <c r="R92" s="58">
        <f>(I92*1024*1024)/Q92/2</f>
        <v>3495253.333333333</v>
      </c>
      <c r="S92" s="51">
        <f>(R92*Q92)/(1024^2)</f>
        <v>6826.666666666666</v>
      </c>
      <c r="T92" s="42">
        <v>0.51</v>
      </c>
      <c r="U92" s="43">
        <v>0.8</v>
      </c>
      <c r="V92" s="36">
        <v>294900</v>
      </c>
      <c r="W92" s="44">
        <f>1000*O92*K92*J92/V92</f>
        <v>0.32553407934893186</v>
      </c>
      <c r="X92" s="38">
        <f>V92/P92</f>
        <v>294.9</v>
      </c>
      <c r="Y92" s="44">
        <f>W92*P92</f>
        <v>325.53407934893187</v>
      </c>
      <c r="Z92" s="53">
        <f>(V92*Q92)/(1024^2)</f>
        <v>575.9765625</v>
      </c>
    </row>
    <row r="93" spans="1:26" ht="12">
      <c r="A93" s="29" t="s">
        <v>37</v>
      </c>
      <c r="B93" s="29">
        <v>1</v>
      </c>
      <c r="C93" s="29">
        <v>3.6</v>
      </c>
      <c r="D93" s="30">
        <v>2</v>
      </c>
      <c r="E93" s="29">
        <f>M93*(2/3)</f>
        <v>16</v>
      </c>
      <c r="F93" s="30">
        <v>1</v>
      </c>
      <c r="G93" s="30">
        <v>2560</v>
      </c>
      <c r="H93" s="31">
        <v>1</v>
      </c>
      <c r="I93" s="39">
        <f>((E93*F93)*(G93-G93/3))/(H93+1)</f>
        <v>13653.333333333332</v>
      </c>
      <c r="J93" s="40">
        <f>M93-E93</f>
        <v>8</v>
      </c>
      <c r="K93" s="30">
        <v>3</v>
      </c>
      <c r="L93" s="30">
        <v>1024</v>
      </c>
      <c r="M93" s="41">
        <v>24</v>
      </c>
      <c r="N93" s="33" t="s">
        <v>30</v>
      </c>
      <c r="O93" s="33">
        <v>4</v>
      </c>
      <c r="P93" s="33">
        <v>1000</v>
      </c>
      <c r="Q93" s="58">
        <v>10240</v>
      </c>
      <c r="R93" s="58">
        <f>(I93*1024*1024)/Q93/2</f>
        <v>699050.6666666666</v>
      </c>
      <c r="S93" s="51">
        <f>(R93*Q93)/(1024^2)</f>
        <v>6826.666666666666</v>
      </c>
      <c r="T93" s="42">
        <v>0.53</v>
      </c>
      <c r="U93" s="43">
        <v>0.6</v>
      </c>
      <c r="V93" s="36">
        <v>37000</v>
      </c>
      <c r="W93" s="44">
        <f>1000*O93*K93*J93/V93</f>
        <v>2.5945945945945947</v>
      </c>
      <c r="X93" s="38">
        <f>V93/P93</f>
        <v>37</v>
      </c>
      <c r="Y93" s="44">
        <f>W93*P93</f>
        <v>2594.5945945945946</v>
      </c>
      <c r="Z93" s="53">
        <f>(V93*Q93)/(1024^2)</f>
        <v>361.328125</v>
      </c>
    </row>
    <row r="94" spans="1:26" ht="12">
      <c r="A94" s="29" t="s">
        <v>37</v>
      </c>
      <c r="B94" s="29">
        <v>1</v>
      </c>
      <c r="C94" s="29">
        <v>3.6</v>
      </c>
      <c r="D94" s="30">
        <v>2</v>
      </c>
      <c r="E94" s="29">
        <f>M94*(2/3)</f>
        <v>16</v>
      </c>
      <c r="F94" s="30">
        <v>1</v>
      </c>
      <c r="G94" s="30">
        <v>2560</v>
      </c>
      <c r="H94" s="31">
        <v>1</v>
      </c>
      <c r="I94" s="39">
        <f>((E94*F94)*(G94-G94/3))/(H94+1)</f>
        <v>13653.333333333332</v>
      </c>
      <c r="J94" s="40">
        <f>M94-E94</f>
        <v>8</v>
      </c>
      <c r="K94" s="30">
        <v>3</v>
      </c>
      <c r="L94" s="30">
        <v>1024</v>
      </c>
      <c r="M94" s="41">
        <v>24</v>
      </c>
      <c r="N94" s="33" t="s">
        <v>30</v>
      </c>
      <c r="O94" s="33">
        <v>4</v>
      </c>
      <c r="P94" s="33">
        <v>1</v>
      </c>
      <c r="Q94" s="58">
        <f>10*1024*1024</f>
        <v>10485760</v>
      </c>
      <c r="R94" s="58">
        <f>(I94*1024*1024)/Q94/2</f>
        <v>682.6666666666666</v>
      </c>
      <c r="S94" s="51">
        <f>(R94*Q94)/(1024^2)</f>
        <v>6826.666666666666</v>
      </c>
      <c r="T94" s="42">
        <v>0.53</v>
      </c>
      <c r="U94" s="43">
        <v>0.61</v>
      </c>
      <c r="V94" s="36">
        <v>25.42</v>
      </c>
      <c r="W94" s="44">
        <f>1000*O94*K94*J94/V94</f>
        <v>3776.5538945712037</v>
      </c>
      <c r="X94" s="38">
        <f>V94/P94</f>
        <v>25.42</v>
      </c>
      <c r="Y94" s="44">
        <f>W94*P94</f>
        <v>3776.5538945712037</v>
      </c>
      <c r="Z94" s="53">
        <f>(V94*Q94)/(1024^2)</f>
        <v>254.20000000000002</v>
      </c>
    </row>
    <row r="96" spans="1:26" ht="12">
      <c r="A96" s="29" t="s">
        <v>37</v>
      </c>
      <c r="B96" s="29">
        <v>1</v>
      </c>
      <c r="C96" s="29">
        <v>3.6</v>
      </c>
      <c r="D96" s="30">
        <v>2</v>
      </c>
      <c r="E96" s="29">
        <f>M96*(2/3)</f>
        <v>32</v>
      </c>
      <c r="F96" s="30">
        <v>1</v>
      </c>
      <c r="G96" s="30">
        <v>2560</v>
      </c>
      <c r="H96" s="31">
        <v>1</v>
      </c>
      <c r="I96" s="39">
        <f>((E96*F96)*(G96-G96/3))/(H96+1)</f>
        <v>27306.666666666664</v>
      </c>
      <c r="J96" s="40">
        <f>M96-E96</f>
        <v>16</v>
      </c>
      <c r="K96" s="30">
        <v>3</v>
      </c>
      <c r="L96" s="30">
        <v>1024</v>
      </c>
      <c r="M96" s="41">
        <v>48</v>
      </c>
      <c r="N96" s="33" t="s">
        <v>30</v>
      </c>
      <c r="O96" s="33">
        <v>4</v>
      </c>
      <c r="P96" s="33">
        <v>1000</v>
      </c>
      <c r="Q96" s="58">
        <v>1024</v>
      </c>
      <c r="R96" s="58">
        <f>(I96*1024*1024)/Q96/2</f>
        <v>13981013.333333332</v>
      </c>
      <c r="S96" s="51">
        <f>(R96*Q96)/(1024^2)</f>
        <v>13653.333333333332</v>
      </c>
      <c r="T96" s="42">
        <v>0.3</v>
      </c>
      <c r="U96" s="43">
        <v>0.89</v>
      </c>
      <c r="V96" s="36">
        <v>466000</v>
      </c>
      <c r="W96" s="44">
        <f>1000*O96*K96*J96/V96</f>
        <v>0.41201716738197425</v>
      </c>
      <c r="X96" s="38">
        <f>V96/P96</f>
        <v>466</v>
      </c>
      <c r="Y96" s="44">
        <f>W96*P96</f>
        <v>412.0171673819743</v>
      </c>
      <c r="Z96" s="53">
        <f>(V96*Q96)/(1024^2)</f>
        <v>455.078125</v>
      </c>
    </row>
    <row r="97" spans="1:26" ht="12">
      <c r="A97" s="29" t="s">
        <v>37</v>
      </c>
      <c r="B97" s="29">
        <v>1</v>
      </c>
      <c r="C97" s="29">
        <v>3.6</v>
      </c>
      <c r="D97" s="30">
        <v>2</v>
      </c>
      <c r="E97" s="29">
        <f>M97*(2/3)</f>
        <v>32</v>
      </c>
      <c r="F97" s="30">
        <v>1</v>
      </c>
      <c r="G97" s="30">
        <v>2560</v>
      </c>
      <c r="H97" s="31">
        <v>1</v>
      </c>
      <c r="I97" s="39">
        <f>((E97*F97)*(G97-G97/3))/(H97+1)</f>
        <v>27306.666666666664</v>
      </c>
      <c r="J97" s="40">
        <f>M97-E97</f>
        <v>16</v>
      </c>
      <c r="K97" s="30">
        <v>3</v>
      </c>
      <c r="L97" s="30">
        <v>1024</v>
      </c>
      <c r="M97" s="41">
        <v>48</v>
      </c>
      <c r="N97" s="33" t="s">
        <v>30</v>
      </c>
      <c r="O97" s="33">
        <v>4</v>
      </c>
      <c r="P97" s="33">
        <v>1000</v>
      </c>
      <c r="Q97" s="58">
        <v>2048</v>
      </c>
      <c r="R97" s="58">
        <f>(I97*1024*1024)/Q97/2</f>
        <v>6990506.666666666</v>
      </c>
      <c r="S97" s="51">
        <f>(R97*Q97)/(1024^2)</f>
        <v>13653.333333333332</v>
      </c>
      <c r="T97" s="42">
        <v>0.32</v>
      </c>
      <c r="U97" s="43">
        <v>0.75</v>
      </c>
      <c r="V97" s="36">
        <v>363800</v>
      </c>
      <c r="W97" s="44">
        <f>1000*O97*K97*J97/V97</f>
        <v>0.5277625068719076</v>
      </c>
      <c r="X97" s="38">
        <f>V97/P97</f>
        <v>363.8</v>
      </c>
      <c r="Y97" s="44">
        <f>W97*P97</f>
        <v>527.7625068719076</v>
      </c>
      <c r="Z97" s="53">
        <f>(V97*Q97)/(1024^2)</f>
        <v>710.546875</v>
      </c>
    </row>
    <row r="98" spans="1:26" ht="12">
      <c r="A98" s="29" t="s">
        <v>37</v>
      </c>
      <c r="B98" s="29">
        <v>1</v>
      </c>
      <c r="C98" s="29">
        <v>3.6</v>
      </c>
      <c r="D98" s="30">
        <v>2</v>
      </c>
      <c r="E98" s="29">
        <f>M98*(2/3)</f>
        <v>32</v>
      </c>
      <c r="F98" s="30">
        <v>1</v>
      </c>
      <c r="G98" s="30">
        <v>2560</v>
      </c>
      <c r="H98" s="31">
        <v>1</v>
      </c>
      <c r="I98" s="39">
        <f>((E98*F98)*(G98-G98/3))/(H98+1)</f>
        <v>27306.666666666664</v>
      </c>
      <c r="J98" s="40">
        <f>M98-E98</f>
        <v>16</v>
      </c>
      <c r="K98" s="30">
        <v>1</v>
      </c>
      <c r="L98" s="30">
        <v>1024</v>
      </c>
      <c r="M98" s="41">
        <v>48</v>
      </c>
      <c r="N98" s="33" t="s">
        <v>30</v>
      </c>
      <c r="O98" s="33">
        <v>4</v>
      </c>
      <c r="P98" s="33">
        <v>1000</v>
      </c>
      <c r="Q98" s="58">
        <v>10240</v>
      </c>
      <c r="R98" s="58">
        <f>(I98*1024*1024)/Q98/2</f>
        <v>1398101.3333333333</v>
      </c>
      <c r="S98" s="51">
        <f>(R98*Q98)/(1024^2)</f>
        <v>13653.333333333332</v>
      </c>
      <c r="T98" s="42">
        <v>0.42</v>
      </c>
      <c r="U98" s="43">
        <v>0.59</v>
      </c>
      <c r="V98" s="36">
        <v>76700</v>
      </c>
      <c r="W98" s="44">
        <f>1000*O98*K98*J98/V98</f>
        <v>0.834419817470665</v>
      </c>
      <c r="X98" s="38">
        <f>V98/P98</f>
        <v>76.7</v>
      </c>
      <c r="Y98" s="44">
        <f>W98*P98</f>
        <v>834.419817470665</v>
      </c>
      <c r="Z98" s="53">
        <f>(V98*Q98)/(1024^2)</f>
        <v>749.0234375</v>
      </c>
    </row>
    <row r="99" spans="1:26" ht="12">
      <c r="A99" s="29" t="s">
        <v>37</v>
      </c>
      <c r="B99" s="29">
        <v>1</v>
      </c>
      <c r="C99" s="29">
        <v>3.6</v>
      </c>
      <c r="D99" s="30">
        <v>2</v>
      </c>
      <c r="E99" s="29">
        <f>M99*(2/3)</f>
        <v>32</v>
      </c>
      <c r="F99" s="30">
        <v>1</v>
      </c>
      <c r="G99" s="30">
        <v>2560</v>
      </c>
      <c r="H99" s="31">
        <v>1</v>
      </c>
      <c r="I99" s="39">
        <f>((E99*F99)*(G99-G99/3))/(H99+1)</f>
        <v>27306.666666666664</v>
      </c>
      <c r="J99" s="40">
        <f>M99-E99</f>
        <v>16</v>
      </c>
      <c r="K99" s="30">
        <v>1</v>
      </c>
      <c r="L99" s="30">
        <v>1024</v>
      </c>
      <c r="M99" s="41">
        <v>48</v>
      </c>
      <c r="N99" s="33" t="s">
        <v>30</v>
      </c>
      <c r="O99" s="33">
        <v>4</v>
      </c>
      <c r="P99" s="33">
        <v>1</v>
      </c>
      <c r="Q99" s="58">
        <f>10*1024*1024</f>
        <v>10485760</v>
      </c>
      <c r="R99" s="58">
        <f>(I99*1024*1024)/Q99/2</f>
        <v>1365.3333333333333</v>
      </c>
      <c r="S99" s="51">
        <f>(R99*Q99)/(1024^2)</f>
        <v>13653.333333333332</v>
      </c>
      <c r="T99" s="42">
        <v>0.19</v>
      </c>
      <c r="U99" s="43">
        <v>0.2</v>
      </c>
      <c r="V99" s="36">
        <v>32.48</v>
      </c>
      <c r="W99" s="44">
        <f>1000*O99*K99*J99/V99</f>
        <v>1970.4433497536947</v>
      </c>
      <c r="X99" s="38">
        <f>V99/P99</f>
        <v>32.48</v>
      </c>
      <c r="Y99" s="44">
        <f>W99*P99</f>
        <v>1970.4433497536947</v>
      </c>
      <c r="Z99" s="53">
        <f>(V99*Q99)/(1024^2)</f>
        <v>324.79999999999995</v>
      </c>
    </row>
    <row r="101" spans="1:26" ht="12">
      <c r="A101" s="29" t="s">
        <v>37</v>
      </c>
      <c r="B101" s="29">
        <v>1</v>
      </c>
      <c r="C101" s="29">
        <v>3.6</v>
      </c>
      <c r="D101" s="30">
        <v>2</v>
      </c>
      <c r="E101" s="29">
        <f>M101*(2/3)</f>
        <v>64</v>
      </c>
      <c r="F101" s="30">
        <v>1</v>
      </c>
      <c r="G101" s="30">
        <v>2560</v>
      </c>
      <c r="H101" s="31">
        <v>1</v>
      </c>
      <c r="I101" s="39">
        <f>((E101*F101)*(G101-G101/3))/(H101+1)</f>
        <v>54613.33333333333</v>
      </c>
      <c r="J101" s="40">
        <f>M101-E101</f>
        <v>32</v>
      </c>
      <c r="K101" s="30">
        <v>1</v>
      </c>
      <c r="L101" s="30">
        <v>1024</v>
      </c>
      <c r="M101" s="41">
        <v>96</v>
      </c>
      <c r="N101" s="33" t="s">
        <v>30</v>
      </c>
      <c r="O101" s="33">
        <v>4</v>
      </c>
      <c r="P101" s="33">
        <v>1000</v>
      </c>
      <c r="Q101" s="58">
        <v>1024</v>
      </c>
      <c r="R101" s="58">
        <f>(I101*1024*1024)/Q101/2</f>
        <v>27962026.666666664</v>
      </c>
      <c r="S101" s="51">
        <f>(R101*Q101)/(1024^2)</f>
        <v>27306.666666666664</v>
      </c>
      <c r="T101" s="42">
        <v>0.21</v>
      </c>
      <c r="U101" s="43">
        <v>0.76</v>
      </c>
      <c r="V101" s="36">
        <v>640700</v>
      </c>
      <c r="W101" s="44">
        <f>1000*O101*K101*J101/V101</f>
        <v>0.19978148899641018</v>
      </c>
      <c r="X101" s="38">
        <f>V101/P101</f>
        <v>640.7</v>
      </c>
      <c r="Y101" s="44">
        <f>W101*P101</f>
        <v>199.7814889964102</v>
      </c>
      <c r="Z101" s="53">
        <f>(V101*Q101)/(1024^2)</f>
        <v>625.68359375</v>
      </c>
    </row>
    <row r="102" spans="1:26" ht="12">
      <c r="A102" s="29" t="s">
        <v>37</v>
      </c>
      <c r="B102" s="29">
        <v>1</v>
      </c>
      <c r="C102" s="29">
        <v>3.6</v>
      </c>
      <c r="D102" s="30">
        <v>2</v>
      </c>
      <c r="E102" s="29">
        <f>M102*(2/3)</f>
        <v>64</v>
      </c>
      <c r="F102" s="30">
        <v>1</v>
      </c>
      <c r="G102" s="30">
        <v>2560</v>
      </c>
      <c r="H102" s="31">
        <v>1</v>
      </c>
      <c r="I102" s="39">
        <f>((E102*F102)*(G102-G102/3))/(H102+1)</f>
        <v>54613.33333333333</v>
      </c>
      <c r="J102" s="40">
        <f>M102-E102</f>
        <v>32</v>
      </c>
      <c r="K102" s="30">
        <v>1</v>
      </c>
      <c r="L102" s="30">
        <v>1024</v>
      </c>
      <c r="M102" s="41">
        <v>96</v>
      </c>
      <c r="N102" s="33" t="s">
        <v>30</v>
      </c>
      <c r="O102" s="33">
        <v>4</v>
      </c>
      <c r="P102" s="33">
        <v>1000</v>
      </c>
      <c r="Q102" s="58">
        <v>2048</v>
      </c>
      <c r="R102" s="58">
        <f>(I102*1024*1024)/Q102/2</f>
        <v>13981013.333333332</v>
      </c>
      <c r="S102" s="51">
        <f>(R102*Q102)/(1024^2)</f>
        <v>27306.666666666664</v>
      </c>
      <c r="T102" s="42">
        <v>0.26</v>
      </c>
      <c r="U102" s="43">
        <v>0.66</v>
      </c>
      <c r="V102" s="36">
        <v>421000</v>
      </c>
      <c r="W102" s="44">
        <f>1000*O102*K102*J102/V102</f>
        <v>0.30403800475059384</v>
      </c>
      <c r="X102" s="38">
        <f>V102/P102</f>
        <v>421</v>
      </c>
      <c r="Y102" s="44">
        <f>W102*P102</f>
        <v>304.0380047505938</v>
      </c>
      <c r="Z102" s="53">
        <f>(V102*Q102)/(1024^2)</f>
        <v>822.265625</v>
      </c>
    </row>
    <row r="103" spans="1:26" ht="12">
      <c r="A103" s="29" t="s">
        <v>37</v>
      </c>
      <c r="B103" s="29">
        <v>1</v>
      </c>
      <c r="C103" s="29">
        <v>3.6</v>
      </c>
      <c r="D103" s="30">
        <v>2</v>
      </c>
      <c r="E103" s="29">
        <f>M103*(2/3)</f>
        <v>64</v>
      </c>
      <c r="F103" s="30">
        <v>1</v>
      </c>
      <c r="G103" s="30">
        <v>2560</v>
      </c>
      <c r="H103" s="31">
        <v>1</v>
      </c>
      <c r="I103" s="39">
        <f>((E103*F103)*(G103-G103/3))/(H103+1)</f>
        <v>54613.33333333333</v>
      </c>
      <c r="J103" s="40">
        <f>M103-E103</f>
        <v>32</v>
      </c>
      <c r="K103" s="30">
        <v>1</v>
      </c>
      <c r="L103" s="30">
        <v>1024</v>
      </c>
      <c r="M103" s="41">
        <v>96</v>
      </c>
      <c r="N103" s="33" t="s">
        <v>30</v>
      </c>
      <c r="O103" s="33">
        <v>4</v>
      </c>
      <c r="P103" s="33">
        <v>1000</v>
      </c>
      <c r="Q103" s="58">
        <v>10240</v>
      </c>
      <c r="R103" s="58">
        <f>(I103*1024*1024)/Q103/2</f>
        <v>2796202.6666666665</v>
      </c>
      <c r="S103" s="51">
        <f>(R103*Q103)/(1024^2)</f>
        <v>27306.666666666664</v>
      </c>
      <c r="T103" s="42">
        <v>0.35</v>
      </c>
      <c r="U103" s="43">
        <v>0.54</v>
      </c>
      <c r="V103" s="36">
        <v>118200</v>
      </c>
      <c r="W103" s="44">
        <f>1000*O103*K103*J103/V103</f>
        <v>1.0829103214890017</v>
      </c>
      <c r="X103" s="38">
        <f>V103/P103</f>
        <v>118.2</v>
      </c>
      <c r="Y103" s="44">
        <f>W103*P103</f>
        <v>1082.9103214890017</v>
      </c>
      <c r="Z103" s="53">
        <f>(V103*Q103)/(1024^2)</f>
        <v>1154.296875</v>
      </c>
    </row>
    <row r="104" spans="1:26" ht="12">
      <c r="A104" s="29" t="s">
        <v>37</v>
      </c>
      <c r="B104" s="29">
        <v>1</v>
      </c>
      <c r="C104" s="29">
        <v>3.6</v>
      </c>
      <c r="D104" s="30">
        <v>2</v>
      </c>
      <c r="E104" s="29">
        <f>M104*(2/3)</f>
        <v>64</v>
      </c>
      <c r="F104" s="30">
        <v>1</v>
      </c>
      <c r="G104" s="30">
        <v>2560</v>
      </c>
      <c r="H104" s="31">
        <v>1</v>
      </c>
      <c r="I104" s="39">
        <f>((E104*F104)*(G104-G104/3))/(H104+1)</f>
        <v>54613.33333333333</v>
      </c>
      <c r="J104" s="40">
        <f>M104-E104</f>
        <v>32</v>
      </c>
      <c r="K104" s="30">
        <v>1</v>
      </c>
      <c r="L104" s="30">
        <v>1024</v>
      </c>
      <c r="M104" s="41">
        <v>96</v>
      </c>
      <c r="N104" s="33" t="s">
        <v>30</v>
      </c>
      <c r="O104" s="33">
        <v>4</v>
      </c>
      <c r="P104" s="33">
        <v>1</v>
      </c>
      <c r="Q104" s="58">
        <f>10*1024*1024</f>
        <v>10485760</v>
      </c>
      <c r="R104" s="58">
        <f>(I104*1024*1024)/Q104/2</f>
        <v>2730.6666666666665</v>
      </c>
      <c r="S104" s="51">
        <f>(R104*Q104)/(1024^2)</f>
        <v>27306.666666666664</v>
      </c>
      <c r="T104" s="42">
        <v>0.25</v>
      </c>
      <c r="U104" s="43">
        <v>0.28</v>
      </c>
      <c r="V104" s="36">
        <v>69.88</v>
      </c>
      <c r="W104" s="44">
        <f>1000*O104*K104*J104/V104</f>
        <v>1831.7115054378937</v>
      </c>
      <c r="X104" s="38">
        <f>V104/P104</f>
        <v>69.88</v>
      </c>
      <c r="Y104" s="44">
        <f>W104*P104</f>
        <v>1831.7115054378937</v>
      </c>
      <c r="Z104" s="53">
        <f>(V104*Q104)/(1024^2)</f>
        <v>698.8</v>
      </c>
    </row>
    <row r="105" spans="1:26" s="18" customFormat="1" ht="12">
      <c r="A105" s="19" t="s">
        <v>36</v>
      </c>
      <c r="B105" s="19" t="s">
        <v>40</v>
      </c>
      <c r="C105" s="19" t="s">
        <v>39</v>
      </c>
      <c r="D105" s="20" t="s">
        <v>41</v>
      </c>
      <c r="E105" s="19" t="s">
        <v>3</v>
      </c>
      <c r="F105" s="20" t="s">
        <v>23</v>
      </c>
      <c r="G105" s="20" t="s">
        <v>4</v>
      </c>
      <c r="H105" s="21" t="s">
        <v>7</v>
      </c>
      <c r="I105" s="19" t="s">
        <v>8</v>
      </c>
      <c r="J105" s="22" t="s">
        <v>5</v>
      </c>
      <c r="K105" s="20" t="s">
        <v>24</v>
      </c>
      <c r="L105" s="20" t="s">
        <v>6</v>
      </c>
      <c r="M105" s="21" t="s">
        <v>2</v>
      </c>
      <c r="N105" s="23" t="s">
        <v>0</v>
      </c>
      <c r="O105" s="23" t="s">
        <v>25</v>
      </c>
      <c r="P105" s="23" t="s">
        <v>1</v>
      </c>
      <c r="Q105" s="57" t="s">
        <v>10</v>
      </c>
      <c r="R105" s="57" t="s">
        <v>9</v>
      </c>
      <c r="S105" s="50" t="s">
        <v>11</v>
      </c>
      <c r="T105" s="24" t="s">
        <v>12</v>
      </c>
      <c r="U105" s="25" t="s">
        <v>13</v>
      </c>
      <c r="V105" s="26" t="s">
        <v>14</v>
      </c>
      <c r="W105" s="27" t="s">
        <v>15</v>
      </c>
      <c r="X105" s="28" t="s">
        <v>16</v>
      </c>
      <c r="Y105" s="27" t="s">
        <v>17</v>
      </c>
      <c r="Z105" s="52" t="s">
        <v>18</v>
      </c>
    </row>
    <row r="106" spans="1:26" ht="12">
      <c r="A106" s="29" t="s">
        <v>37</v>
      </c>
      <c r="B106" s="29">
        <v>1</v>
      </c>
      <c r="C106" s="29">
        <v>3.6</v>
      </c>
      <c r="D106" s="30">
        <v>2</v>
      </c>
      <c r="E106" s="29">
        <f>M106*(2/3)</f>
        <v>2</v>
      </c>
      <c r="F106" s="30">
        <v>3</v>
      </c>
      <c r="G106" s="30">
        <v>1024</v>
      </c>
      <c r="H106" s="31">
        <v>1</v>
      </c>
      <c r="I106" s="39">
        <f>((E106*F106)*(G106-G106/3))/(H106+1)</f>
        <v>2048</v>
      </c>
      <c r="J106" s="40">
        <f>M106-E106</f>
        <v>1</v>
      </c>
      <c r="K106" s="30">
        <v>3</v>
      </c>
      <c r="L106" s="30">
        <v>1024</v>
      </c>
      <c r="M106" s="41">
        <v>3</v>
      </c>
      <c r="N106" s="33" t="s">
        <v>31</v>
      </c>
      <c r="O106" s="33">
        <v>1</v>
      </c>
      <c r="P106" s="33">
        <v>1</v>
      </c>
      <c r="Q106" s="58">
        <v>1024</v>
      </c>
      <c r="R106" s="58">
        <f>(I106*1024*1024)/Q106/2</f>
        <v>1048576</v>
      </c>
      <c r="S106" s="51">
        <f>(R106*Q106)/(1024^2)</f>
        <v>1024</v>
      </c>
      <c r="T106" s="42">
        <v>0.34</v>
      </c>
      <c r="U106" s="43">
        <v>0.44</v>
      </c>
      <c r="V106" s="36">
        <v>3400</v>
      </c>
      <c r="W106" s="44">
        <f>1000*O106*K106*J106/V106</f>
        <v>0.8823529411764706</v>
      </c>
      <c r="X106" s="38">
        <f>V106/P106</f>
        <v>3400</v>
      </c>
      <c r="Y106" s="44">
        <f>W106*P106</f>
        <v>0.8823529411764706</v>
      </c>
      <c r="Z106" s="53">
        <f>(V106*Q106)/(1024^2)</f>
        <v>3.3203125</v>
      </c>
    </row>
    <row r="107" spans="1:26" ht="12">
      <c r="A107" s="29" t="s">
        <v>37</v>
      </c>
      <c r="B107" s="29">
        <v>1</v>
      </c>
      <c r="C107" s="29">
        <v>3.6</v>
      </c>
      <c r="D107" s="30">
        <v>2</v>
      </c>
      <c r="E107" s="29">
        <f>M107*(2/3)</f>
        <v>2</v>
      </c>
      <c r="F107" s="30">
        <v>3</v>
      </c>
      <c r="G107" s="30">
        <v>1024</v>
      </c>
      <c r="H107" s="31">
        <v>1</v>
      </c>
      <c r="I107" s="39">
        <f>((E107*F107)*(G107-G107/3))/(H107+1)</f>
        <v>2048</v>
      </c>
      <c r="J107" s="40">
        <f>M107-E107</f>
        <v>1</v>
      </c>
      <c r="K107" s="30">
        <v>3</v>
      </c>
      <c r="L107" s="30">
        <v>1024</v>
      </c>
      <c r="M107" s="41">
        <v>3</v>
      </c>
      <c r="N107" s="33" t="s">
        <v>31</v>
      </c>
      <c r="O107" s="33">
        <v>1</v>
      </c>
      <c r="P107" s="33">
        <v>1</v>
      </c>
      <c r="Q107" s="58">
        <v>2048</v>
      </c>
      <c r="R107" s="58">
        <f>(I107*1024*1024)/Q107/2</f>
        <v>524288</v>
      </c>
      <c r="S107" s="51">
        <f>(R107*Q107)/(1024^2)</f>
        <v>1024</v>
      </c>
      <c r="T107" s="42">
        <v>0.32</v>
      </c>
      <c r="U107" s="43">
        <v>0.41</v>
      </c>
      <c r="V107" s="36">
        <v>3300</v>
      </c>
      <c r="W107" s="44">
        <f>1000*O107*K107*J107/V107</f>
        <v>0.9090909090909091</v>
      </c>
      <c r="X107" s="38">
        <f>V107/P107</f>
        <v>3300</v>
      </c>
      <c r="Y107" s="44">
        <f>W107*P107</f>
        <v>0.9090909090909091</v>
      </c>
      <c r="Z107" s="53">
        <f>(V107*Q107)/(1024^2)</f>
        <v>6.4453125</v>
      </c>
    </row>
    <row r="108" spans="1:26" ht="12">
      <c r="A108" s="29" t="s">
        <v>37</v>
      </c>
      <c r="B108" s="29">
        <v>1</v>
      </c>
      <c r="C108" s="29">
        <v>3.6</v>
      </c>
      <c r="D108" s="30">
        <v>2</v>
      </c>
      <c r="E108" s="29">
        <f>M108*(2/3)</f>
        <v>2</v>
      </c>
      <c r="F108" s="30">
        <v>3</v>
      </c>
      <c r="G108" s="30">
        <v>1024</v>
      </c>
      <c r="H108" s="31">
        <v>1</v>
      </c>
      <c r="I108" s="39">
        <f>((E108*F108)*(G108-G108/3))/(H108+1)</f>
        <v>2048</v>
      </c>
      <c r="J108" s="40">
        <f>M108-E108</f>
        <v>1</v>
      </c>
      <c r="K108" s="30">
        <v>3</v>
      </c>
      <c r="L108" s="30">
        <v>1024</v>
      </c>
      <c r="M108" s="41">
        <v>3</v>
      </c>
      <c r="N108" s="33" t="s">
        <v>31</v>
      </c>
      <c r="O108" s="33">
        <v>1</v>
      </c>
      <c r="P108" s="33">
        <v>1</v>
      </c>
      <c r="Q108" s="58">
        <v>10240</v>
      </c>
      <c r="R108" s="58">
        <f>(I108*1024*1024)/Q108/2</f>
        <v>104857.6</v>
      </c>
      <c r="S108" s="51">
        <f>(R108*Q108)/(1024^2)</f>
        <v>1024</v>
      </c>
      <c r="T108" s="42">
        <v>0.3</v>
      </c>
      <c r="U108" s="43">
        <v>0.34</v>
      </c>
      <c r="V108" s="36">
        <v>1800</v>
      </c>
      <c r="W108" s="44">
        <f>1000*O108*K108*J108/V108</f>
        <v>1.6666666666666667</v>
      </c>
      <c r="X108" s="38">
        <f>V108/P108</f>
        <v>1800</v>
      </c>
      <c r="Y108" s="44">
        <f>W108*P108</f>
        <v>1.6666666666666667</v>
      </c>
      <c r="Z108" s="53">
        <f>(V108*Q108)/(1024^2)</f>
        <v>17.578125</v>
      </c>
    </row>
    <row r="109" spans="1:26" ht="12">
      <c r="A109" s="29" t="s">
        <v>37</v>
      </c>
      <c r="B109" s="29">
        <v>1</v>
      </c>
      <c r="C109" s="29">
        <v>3.6</v>
      </c>
      <c r="D109" s="30">
        <v>2</v>
      </c>
      <c r="E109" s="29">
        <f>M109*(2/3)</f>
        <v>2</v>
      </c>
      <c r="F109" s="30">
        <v>3</v>
      </c>
      <c r="G109" s="30">
        <v>1024</v>
      </c>
      <c r="H109" s="31">
        <v>1</v>
      </c>
      <c r="I109" s="39">
        <f>((E109*F109)*(G109-G109/3))/(H109+1)</f>
        <v>2048</v>
      </c>
      <c r="J109" s="40">
        <f>M109-E109</f>
        <v>1</v>
      </c>
      <c r="K109" s="30">
        <v>3</v>
      </c>
      <c r="L109" s="30">
        <v>1024</v>
      </c>
      <c r="M109" s="41">
        <v>3</v>
      </c>
      <c r="N109" s="33" t="s">
        <v>31</v>
      </c>
      <c r="O109" s="33">
        <v>1</v>
      </c>
      <c r="P109" s="33">
        <v>1</v>
      </c>
      <c r="Q109" s="58">
        <f>10*1024*1024</f>
        <v>10485760</v>
      </c>
      <c r="R109" s="58">
        <f>(I109*1024*1024)/Q109/2</f>
        <v>102.4</v>
      </c>
      <c r="S109" s="51">
        <f>(R109*Q109)/(1024^2)</f>
        <v>1024</v>
      </c>
      <c r="T109" s="42">
        <v>0.39</v>
      </c>
      <c r="U109" s="43">
        <v>0.55</v>
      </c>
      <c r="V109" s="36">
        <v>4.74</v>
      </c>
      <c r="W109" s="44">
        <f>1000*O109*K109*J109/V109</f>
        <v>632.9113924050632</v>
      </c>
      <c r="X109" s="38">
        <f>V109/P109</f>
        <v>4.74</v>
      </c>
      <c r="Y109" s="44">
        <f>W109*P109</f>
        <v>632.9113924050632</v>
      </c>
      <c r="Z109" s="53">
        <f>(V109*Q109)/(1024^2)</f>
        <v>47.400000000000006</v>
      </c>
    </row>
    <row r="110" ht="12">
      <c r="M110" s="41"/>
    </row>
    <row r="111" spans="1:26" ht="12">
      <c r="A111" s="29" t="s">
        <v>37</v>
      </c>
      <c r="B111" s="29">
        <v>1</v>
      </c>
      <c r="C111" s="29">
        <v>3.6</v>
      </c>
      <c r="D111" s="30">
        <v>2</v>
      </c>
      <c r="E111" s="29">
        <f>M111*(2/3)</f>
        <v>16</v>
      </c>
      <c r="F111" s="30">
        <v>1</v>
      </c>
      <c r="G111" s="30">
        <v>2560</v>
      </c>
      <c r="H111" s="31">
        <v>1</v>
      </c>
      <c r="I111" s="39">
        <f>((E111*F111)*(G111-G111/3))/(H111+1)</f>
        <v>13653.333333333332</v>
      </c>
      <c r="J111" s="40">
        <f>M111-E111</f>
        <v>8</v>
      </c>
      <c r="K111" s="30">
        <v>3</v>
      </c>
      <c r="L111" s="30">
        <v>1024</v>
      </c>
      <c r="M111" s="41">
        <v>24</v>
      </c>
      <c r="N111" s="33" t="s">
        <v>31</v>
      </c>
      <c r="O111" s="33">
        <v>1</v>
      </c>
      <c r="P111" s="33">
        <v>1</v>
      </c>
      <c r="Q111" s="58">
        <v>1024</v>
      </c>
      <c r="R111" s="58">
        <f>(I111*1024*1024)/Q111/2</f>
        <v>6990506.666666666</v>
      </c>
      <c r="S111" s="51">
        <f>(R111*Q111)/(1024^2)</f>
        <v>6826.666666666666</v>
      </c>
      <c r="T111" s="42">
        <v>0.43</v>
      </c>
      <c r="U111" s="43">
        <v>0.36</v>
      </c>
      <c r="V111" s="36">
        <v>30000</v>
      </c>
      <c r="W111" s="44">
        <f>1000*O111*K111*J111/V111</f>
        <v>0.8</v>
      </c>
      <c r="X111" s="38">
        <f>V111/P111</f>
        <v>30000</v>
      </c>
      <c r="Y111" s="44">
        <f>W111*P111</f>
        <v>0.8</v>
      </c>
      <c r="Z111" s="53">
        <f>(V111*Q111)/(1024^2)</f>
        <v>29.296875</v>
      </c>
    </row>
    <row r="112" spans="1:26" ht="12">
      <c r="A112" s="29" t="s">
        <v>37</v>
      </c>
      <c r="B112" s="29">
        <v>1</v>
      </c>
      <c r="C112" s="29">
        <v>3.6</v>
      </c>
      <c r="D112" s="30">
        <v>2</v>
      </c>
      <c r="E112" s="29">
        <f>M112*(2/3)</f>
        <v>16</v>
      </c>
      <c r="F112" s="30">
        <v>1</v>
      </c>
      <c r="G112" s="30">
        <v>2560</v>
      </c>
      <c r="H112" s="31">
        <v>1</v>
      </c>
      <c r="I112" s="39">
        <f>((E112*F112)*(G112-G112/3))/(H112+1)</f>
        <v>13653.333333333332</v>
      </c>
      <c r="J112" s="40">
        <f>M112-E112</f>
        <v>8</v>
      </c>
      <c r="K112" s="30">
        <v>3</v>
      </c>
      <c r="L112" s="30">
        <v>1024</v>
      </c>
      <c r="M112" s="41">
        <v>24</v>
      </c>
      <c r="N112" s="33" t="s">
        <v>31</v>
      </c>
      <c r="O112" s="33">
        <v>1</v>
      </c>
      <c r="P112" s="33">
        <v>1</v>
      </c>
      <c r="Q112" s="58">
        <v>2048</v>
      </c>
      <c r="R112" s="58">
        <f>(I112*1024*1024)/Q112/2</f>
        <v>3495253.333333333</v>
      </c>
      <c r="S112" s="51">
        <f>(R112*Q112)/(1024^2)</f>
        <v>6826.666666666666</v>
      </c>
      <c r="T112" s="42">
        <v>0.39</v>
      </c>
      <c r="U112" s="43">
        <v>0.32</v>
      </c>
      <c r="V112" s="36">
        <v>25900</v>
      </c>
      <c r="W112" s="44">
        <f>1000*O112*K112*J112/V112</f>
        <v>0.9266409266409267</v>
      </c>
      <c r="X112" s="38">
        <f>V112/P112</f>
        <v>25900</v>
      </c>
      <c r="Y112" s="44">
        <f>W112*P112</f>
        <v>0.9266409266409267</v>
      </c>
      <c r="Z112" s="53">
        <f>(V112*Q112)/(1024^2)</f>
        <v>50.5859375</v>
      </c>
    </row>
    <row r="113" spans="1:26" ht="12">
      <c r="A113" s="29" t="s">
        <v>37</v>
      </c>
      <c r="B113" s="29">
        <v>1</v>
      </c>
      <c r="C113" s="29">
        <v>3.6</v>
      </c>
      <c r="D113" s="30">
        <v>2</v>
      </c>
      <c r="E113" s="29">
        <f>M113*(2/3)</f>
        <v>16</v>
      </c>
      <c r="F113" s="30">
        <v>1</v>
      </c>
      <c r="G113" s="30">
        <v>2560</v>
      </c>
      <c r="H113" s="31">
        <v>1</v>
      </c>
      <c r="I113" s="39">
        <f>((E113*F113)*(G113-G113/3))/(H113+1)</f>
        <v>13653.333333333332</v>
      </c>
      <c r="J113" s="40">
        <f>M113-E113</f>
        <v>8</v>
      </c>
      <c r="K113" s="30">
        <v>3</v>
      </c>
      <c r="L113" s="30">
        <v>1024</v>
      </c>
      <c r="M113" s="41">
        <v>24</v>
      </c>
      <c r="N113" s="33" t="s">
        <v>31</v>
      </c>
      <c r="O113" s="33">
        <v>1</v>
      </c>
      <c r="P113" s="33">
        <v>1</v>
      </c>
      <c r="Q113" s="58">
        <v>10240</v>
      </c>
      <c r="R113" s="58">
        <f>(I113*1024*1024)/Q113/2</f>
        <v>699050.6666666666</v>
      </c>
      <c r="S113" s="51">
        <f>(R113*Q113)/(1024^2)</f>
        <v>6826.666666666666</v>
      </c>
      <c r="T113" s="42">
        <v>0.26</v>
      </c>
      <c r="U113" s="43">
        <v>0.23</v>
      </c>
      <c r="V113" s="36">
        <v>12600</v>
      </c>
      <c r="W113" s="44">
        <f>1000*O113*K113*J113/V113</f>
        <v>1.9047619047619047</v>
      </c>
      <c r="X113" s="38">
        <f>V113/P113</f>
        <v>12600</v>
      </c>
      <c r="Y113" s="44">
        <f>W113*P113</f>
        <v>1.9047619047619047</v>
      </c>
      <c r="Z113" s="53">
        <f>(V113*Q113)/(1024^2)</f>
        <v>123.046875</v>
      </c>
    </row>
    <row r="114" spans="1:26" ht="12">
      <c r="A114" s="29" t="s">
        <v>37</v>
      </c>
      <c r="B114" s="29">
        <v>1</v>
      </c>
      <c r="C114" s="29">
        <v>3.6</v>
      </c>
      <c r="D114" s="30">
        <v>2</v>
      </c>
      <c r="E114" s="29">
        <f>M114*(2/3)</f>
        <v>16</v>
      </c>
      <c r="F114" s="30">
        <v>1</v>
      </c>
      <c r="G114" s="30">
        <v>2560</v>
      </c>
      <c r="H114" s="31">
        <v>1</v>
      </c>
      <c r="I114" s="39">
        <f>((E114*F114)*(G114-G114/3))/(H114+1)</f>
        <v>13653.333333333332</v>
      </c>
      <c r="J114" s="40">
        <f>M114-E114</f>
        <v>8</v>
      </c>
      <c r="K114" s="30">
        <v>3</v>
      </c>
      <c r="L114" s="30">
        <v>1024</v>
      </c>
      <c r="M114" s="41">
        <v>24</v>
      </c>
      <c r="N114" s="33" t="s">
        <v>31</v>
      </c>
      <c r="O114" s="33">
        <v>1</v>
      </c>
      <c r="P114" s="33">
        <v>1</v>
      </c>
      <c r="Q114" s="58">
        <f>10*1024*1024</f>
        <v>10485760</v>
      </c>
      <c r="R114" s="58">
        <f>(I114*1024*1024)/Q114/2</f>
        <v>682.6666666666666</v>
      </c>
      <c r="S114" s="51">
        <f>(R114*Q114)/(1024^2)</f>
        <v>6826.666666666666</v>
      </c>
      <c r="T114" s="42">
        <v>0.26</v>
      </c>
      <c r="U114" s="43">
        <v>0.35</v>
      </c>
      <c r="V114" s="36">
        <v>25.5</v>
      </c>
      <c r="W114" s="44">
        <f>1000*O114*K114*J114/V114</f>
        <v>941.1764705882352</v>
      </c>
      <c r="X114" s="38">
        <f>V114/P114</f>
        <v>25.5</v>
      </c>
      <c r="Y114" s="44">
        <f>W114*P114</f>
        <v>941.1764705882352</v>
      </c>
      <c r="Z114" s="53">
        <f>(V114*Q114)/(1024^2)</f>
        <v>255</v>
      </c>
    </row>
    <row r="116" spans="1:26" ht="12">
      <c r="A116" s="29" t="s">
        <v>37</v>
      </c>
      <c r="B116" s="29">
        <v>1</v>
      </c>
      <c r="C116" s="29">
        <v>3.6</v>
      </c>
      <c r="D116" s="30">
        <v>2</v>
      </c>
      <c r="E116" s="29">
        <f>M116*(2/3)</f>
        <v>32</v>
      </c>
      <c r="F116" s="30">
        <v>1</v>
      </c>
      <c r="G116" s="30">
        <v>2560</v>
      </c>
      <c r="H116" s="31">
        <v>1</v>
      </c>
      <c r="I116" s="39">
        <f>((E116*F116)*(G116-G116/3))/(H116+1)</f>
        <v>27306.666666666664</v>
      </c>
      <c r="J116" s="40">
        <f>M116-E116</f>
        <v>16</v>
      </c>
      <c r="K116" s="30">
        <v>3</v>
      </c>
      <c r="L116" s="30">
        <v>1024</v>
      </c>
      <c r="M116" s="41">
        <v>48</v>
      </c>
      <c r="N116" s="33" t="s">
        <v>31</v>
      </c>
      <c r="O116" s="33">
        <v>1</v>
      </c>
      <c r="P116" s="33">
        <v>1</v>
      </c>
      <c r="Q116" s="58">
        <v>1024</v>
      </c>
      <c r="R116" s="58">
        <f>(I116*1024*1024)/Q116/2</f>
        <v>13981013.333333332</v>
      </c>
      <c r="S116" s="51">
        <f>(R116*Q116)/(1024^2)</f>
        <v>13653.333333333332</v>
      </c>
      <c r="T116" s="42">
        <v>0.51</v>
      </c>
      <c r="U116" s="43">
        <v>0.34</v>
      </c>
      <c r="V116" s="36">
        <v>51000</v>
      </c>
      <c r="W116" s="44">
        <f>1000*O116*K116*J116/V116</f>
        <v>0.9411764705882353</v>
      </c>
      <c r="X116" s="38">
        <f>V116/P116</f>
        <v>51000</v>
      </c>
      <c r="Y116" s="44">
        <f>W116*P116</f>
        <v>0.9411764705882353</v>
      </c>
      <c r="Z116" s="53">
        <f>(V116*Q116)/(1024^2)</f>
        <v>49.8046875</v>
      </c>
    </row>
    <row r="117" spans="1:26" ht="12">
      <c r="A117" s="29" t="s">
        <v>37</v>
      </c>
      <c r="B117" s="29">
        <v>1</v>
      </c>
      <c r="C117" s="29">
        <v>3.6</v>
      </c>
      <c r="D117" s="30">
        <v>2</v>
      </c>
      <c r="E117" s="29">
        <f>M117*(2/3)</f>
        <v>32</v>
      </c>
      <c r="F117" s="30">
        <v>1</v>
      </c>
      <c r="G117" s="30">
        <v>2560</v>
      </c>
      <c r="H117" s="31">
        <v>1</v>
      </c>
      <c r="I117" s="39">
        <f>((E117*F117)*(G117-G117/3))/(H117+1)</f>
        <v>27306.666666666664</v>
      </c>
      <c r="J117" s="40">
        <f>M117-E117</f>
        <v>16</v>
      </c>
      <c r="K117" s="30">
        <v>3</v>
      </c>
      <c r="L117" s="30">
        <v>1024</v>
      </c>
      <c r="M117" s="41">
        <v>48</v>
      </c>
      <c r="N117" s="33" t="s">
        <v>31</v>
      </c>
      <c r="O117" s="33">
        <v>1</v>
      </c>
      <c r="P117" s="33">
        <v>1</v>
      </c>
      <c r="Q117" s="58">
        <v>2048</v>
      </c>
      <c r="R117" s="58">
        <f>(I117*1024*1024)/Q117/2</f>
        <v>6990506.666666666</v>
      </c>
      <c r="S117" s="51">
        <f>(R117*Q117)/(1024^2)</f>
        <v>13653.333333333332</v>
      </c>
      <c r="T117" s="42">
        <v>0.38</v>
      </c>
      <c r="U117" s="43">
        <v>0.32</v>
      </c>
      <c r="V117" s="36">
        <v>47900</v>
      </c>
      <c r="W117" s="44">
        <f>1000*O117*K117*J117/V117</f>
        <v>1.0020876826722338</v>
      </c>
      <c r="X117" s="38">
        <f>V117/P117</f>
        <v>47900</v>
      </c>
      <c r="Y117" s="44">
        <f>W117*P117</f>
        <v>1.0020876826722338</v>
      </c>
      <c r="Z117" s="53">
        <f>(V117*Q117)/(1024^2)</f>
        <v>93.5546875</v>
      </c>
    </row>
    <row r="118" spans="1:26" ht="12">
      <c r="A118" s="29" t="s">
        <v>37</v>
      </c>
      <c r="B118" s="29">
        <v>1</v>
      </c>
      <c r="C118" s="29">
        <v>3.6</v>
      </c>
      <c r="D118" s="30">
        <v>2</v>
      </c>
      <c r="E118" s="29">
        <f>M118*(2/3)</f>
        <v>32</v>
      </c>
      <c r="F118" s="30">
        <v>1</v>
      </c>
      <c r="G118" s="30">
        <v>2560</v>
      </c>
      <c r="H118" s="31">
        <v>1</v>
      </c>
      <c r="I118" s="39">
        <f>((E118*F118)*(G118-G118/3))/(H118+1)</f>
        <v>27306.666666666664</v>
      </c>
      <c r="J118" s="40">
        <f>M118-E118</f>
        <v>16</v>
      </c>
      <c r="K118" s="30">
        <v>1</v>
      </c>
      <c r="L118" s="30">
        <v>1024</v>
      </c>
      <c r="M118" s="41">
        <v>48</v>
      </c>
      <c r="N118" s="33" t="s">
        <v>31</v>
      </c>
      <c r="O118" s="33">
        <v>1</v>
      </c>
      <c r="P118" s="33">
        <v>1</v>
      </c>
      <c r="Q118" s="58">
        <v>10240</v>
      </c>
      <c r="R118" s="58">
        <f>(I118*1024*1024)/Q118/2</f>
        <v>1398101.3333333333</v>
      </c>
      <c r="S118" s="51">
        <f>(R118*Q118)/(1024^2)</f>
        <v>13653.333333333332</v>
      </c>
      <c r="T118" s="42">
        <v>0.09</v>
      </c>
      <c r="U118" s="43">
        <v>0.1</v>
      </c>
      <c r="V118" s="36">
        <v>9700</v>
      </c>
      <c r="W118" s="44">
        <f>1000*O118*K118*J118/V118</f>
        <v>1.6494845360824741</v>
      </c>
      <c r="X118" s="38">
        <f>V118/P118</f>
        <v>9700</v>
      </c>
      <c r="Y118" s="44">
        <f>W118*P118</f>
        <v>1.6494845360824741</v>
      </c>
      <c r="Z118" s="53">
        <f>(V118*Q118)/(1024^2)</f>
        <v>94.7265625</v>
      </c>
    </row>
    <row r="119" spans="1:26" ht="12">
      <c r="A119" s="29" t="s">
        <v>37</v>
      </c>
      <c r="B119" s="29">
        <v>1</v>
      </c>
      <c r="C119" s="29">
        <v>3.6</v>
      </c>
      <c r="D119" s="30">
        <v>2</v>
      </c>
      <c r="E119" s="29">
        <f>M119*(2/3)</f>
        <v>32</v>
      </c>
      <c r="F119" s="30">
        <v>1</v>
      </c>
      <c r="G119" s="30">
        <v>2560</v>
      </c>
      <c r="H119" s="31">
        <v>1</v>
      </c>
      <c r="I119" s="39">
        <f>((E119*F119)*(G119-G119/3))/(H119+1)</f>
        <v>27306.666666666664</v>
      </c>
      <c r="J119" s="40">
        <f>M119-E119</f>
        <v>16</v>
      </c>
      <c r="K119" s="30">
        <v>1</v>
      </c>
      <c r="L119" s="30">
        <v>1024</v>
      </c>
      <c r="M119" s="41">
        <v>48</v>
      </c>
      <c r="N119" s="33" t="s">
        <v>31</v>
      </c>
      <c r="O119" s="33">
        <v>1</v>
      </c>
      <c r="P119" s="33">
        <v>1</v>
      </c>
      <c r="Q119" s="58">
        <f>10*1024*1024</f>
        <v>10485760</v>
      </c>
      <c r="R119" s="58">
        <f>(I119*1024*1024)/Q119/2</f>
        <v>1365.3333333333333</v>
      </c>
      <c r="S119" s="51">
        <f>(R119*Q119)/(1024^2)</f>
        <v>13653.333333333332</v>
      </c>
      <c r="T119" s="42">
        <v>0.1</v>
      </c>
      <c r="U119" s="43">
        <v>0.13</v>
      </c>
      <c r="V119" s="36">
        <v>21.73</v>
      </c>
      <c r="W119" s="44">
        <f>1000*O119*K119*J119/V119</f>
        <v>736.3092498849517</v>
      </c>
      <c r="X119" s="38">
        <f>V119/P119</f>
        <v>21.73</v>
      </c>
      <c r="Y119" s="44">
        <f>W119*P119</f>
        <v>736.3092498849517</v>
      </c>
      <c r="Z119" s="53">
        <f>(V119*Q119)/(1024^2)</f>
        <v>217.3</v>
      </c>
    </row>
    <row r="121" spans="1:26" ht="12">
      <c r="A121" s="29" t="s">
        <v>37</v>
      </c>
      <c r="B121" s="29">
        <v>1</v>
      </c>
      <c r="C121" s="29">
        <v>3.6</v>
      </c>
      <c r="D121" s="30">
        <v>2</v>
      </c>
      <c r="E121" s="29">
        <f>M121*(2/3)</f>
        <v>64</v>
      </c>
      <c r="F121" s="30">
        <v>1</v>
      </c>
      <c r="G121" s="30">
        <v>2560</v>
      </c>
      <c r="H121" s="31">
        <v>1</v>
      </c>
      <c r="I121" s="39">
        <f>((E121*F121)*(G121-G121/3))/(H121+1)</f>
        <v>54613.33333333333</v>
      </c>
      <c r="J121" s="40">
        <f>M121-E121</f>
        <v>32</v>
      </c>
      <c r="K121" s="30">
        <v>1</v>
      </c>
      <c r="L121" s="30">
        <v>1024</v>
      </c>
      <c r="M121" s="41">
        <v>96</v>
      </c>
      <c r="N121" s="33" t="s">
        <v>31</v>
      </c>
      <c r="O121" s="33">
        <v>1</v>
      </c>
      <c r="P121" s="33">
        <v>1</v>
      </c>
      <c r="Q121" s="58">
        <v>1024</v>
      </c>
      <c r="R121" s="58">
        <f>(I121*1024*1024)/Q121/2</f>
        <v>27962026.666666664</v>
      </c>
      <c r="S121" s="51">
        <f>(R121*Q121)/(1024^2)</f>
        <v>27306.666666666664</v>
      </c>
      <c r="T121" s="42">
        <v>0.13</v>
      </c>
      <c r="U121" s="43">
        <v>0.17</v>
      </c>
      <c r="V121" s="36">
        <v>38200</v>
      </c>
      <c r="W121" s="44">
        <f>1000*O121*K121*J121/V121</f>
        <v>0.837696335078534</v>
      </c>
      <c r="X121" s="38">
        <f>V121/P121</f>
        <v>38200</v>
      </c>
      <c r="Y121" s="44">
        <f>W121*P121</f>
        <v>0.837696335078534</v>
      </c>
      <c r="Z121" s="53">
        <f>(V121*Q121)/(1024^2)</f>
        <v>37.3046875</v>
      </c>
    </row>
    <row r="122" spans="1:26" ht="12">
      <c r="A122" s="29" t="s">
        <v>37</v>
      </c>
      <c r="B122" s="29">
        <v>1</v>
      </c>
      <c r="C122" s="29">
        <v>3.6</v>
      </c>
      <c r="D122" s="30">
        <v>2</v>
      </c>
      <c r="E122" s="29">
        <f>M122*(2/3)</f>
        <v>64</v>
      </c>
      <c r="F122" s="30">
        <v>1</v>
      </c>
      <c r="G122" s="30">
        <v>2560</v>
      </c>
      <c r="H122" s="31">
        <v>1</v>
      </c>
      <c r="I122" s="39">
        <f>((E122*F122)*(G122-G122/3))/(H122+1)</f>
        <v>54613.33333333333</v>
      </c>
      <c r="J122" s="40">
        <f>M122-E122</f>
        <v>32</v>
      </c>
      <c r="K122" s="30">
        <v>1</v>
      </c>
      <c r="L122" s="30">
        <v>1024</v>
      </c>
      <c r="M122" s="41">
        <v>96</v>
      </c>
      <c r="N122" s="33" t="s">
        <v>31</v>
      </c>
      <c r="O122" s="33">
        <v>1</v>
      </c>
      <c r="P122" s="33">
        <v>1</v>
      </c>
      <c r="Q122" s="58">
        <v>2048</v>
      </c>
      <c r="R122" s="58">
        <f>(I122*1024*1024)/Q122/2</f>
        <v>13981013.333333332</v>
      </c>
      <c r="S122" s="51">
        <f>(R122*Q122)/(1024^2)</f>
        <v>27306.666666666664</v>
      </c>
      <c r="T122" s="42">
        <v>0.12</v>
      </c>
      <c r="U122" s="43">
        <v>0.15</v>
      </c>
      <c r="V122" s="36">
        <v>33900</v>
      </c>
      <c r="W122" s="44">
        <f>1000*O122*K122*J122/V122</f>
        <v>0.943952802359882</v>
      </c>
      <c r="X122" s="38">
        <f>V122/P122</f>
        <v>33900</v>
      </c>
      <c r="Y122" s="44">
        <f>W122*P122</f>
        <v>0.943952802359882</v>
      </c>
      <c r="Z122" s="53">
        <f>(V122*Q122)/(1024^2)</f>
        <v>66.2109375</v>
      </c>
    </row>
    <row r="123" spans="1:26" ht="12">
      <c r="A123" s="29" t="s">
        <v>37</v>
      </c>
      <c r="B123" s="29">
        <v>1</v>
      </c>
      <c r="C123" s="29">
        <v>3.6</v>
      </c>
      <c r="D123" s="30">
        <v>2</v>
      </c>
      <c r="E123" s="29">
        <f>M123*(2/3)</f>
        <v>64</v>
      </c>
      <c r="F123" s="30">
        <v>1</v>
      </c>
      <c r="G123" s="30">
        <v>2560</v>
      </c>
      <c r="H123" s="31">
        <v>1</v>
      </c>
      <c r="I123" s="39">
        <f>((E123*F123)*(G123-G123/3))/(H123+1)</f>
        <v>54613.33333333333</v>
      </c>
      <c r="J123" s="40">
        <f>M123-E123</f>
        <v>32</v>
      </c>
      <c r="K123" s="30">
        <v>1</v>
      </c>
      <c r="L123" s="30">
        <v>1024</v>
      </c>
      <c r="M123" s="41">
        <v>96</v>
      </c>
      <c r="N123" s="33" t="s">
        <v>31</v>
      </c>
      <c r="O123" s="33">
        <v>1</v>
      </c>
      <c r="P123" s="33">
        <v>1</v>
      </c>
      <c r="Q123" s="58">
        <v>10240</v>
      </c>
      <c r="R123" s="58">
        <f>(I123*1024*1024)/Q123/2</f>
        <v>2796202.6666666665</v>
      </c>
      <c r="S123" s="51">
        <f>(R123*Q123)/(1024^2)</f>
        <v>27306.666666666664</v>
      </c>
      <c r="T123" s="42">
        <v>0.11</v>
      </c>
      <c r="U123" s="43">
        <v>0.06</v>
      </c>
      <c r="V123" s="36">
        <v>16300</v>
      </c>
      <c r="W123" s="44">
        <f>1000*O123*K123*J123/V123</f>
        <v>1.9631901840490797</v>
      </c>
      <c r="X123" s="38">
        <f>V123/P123</f>
        <v>16300</v>
      </c>
      <c r="Y123" s="44">
        <f>W123*P123</f>
        <v>1.9631901840490797</v>
      </c>
      <c r="Z123" s="53">
        <f>(V123*Q123)/(1024^2)</f>
        <v>159.1796875</v>
      </c>
    </row>
    <row r="124" spans="1:26" ht="12">
      <c r="A124" s="29" t="s">
        <v>37</v>
      </c>
      <c r="B124" s="29">
        <v>1</v>
      </c>
      <c r="C124" s="29">
        <v>3.6</v>
      </c>
      <c r="D124" s="30">
        <v>2</v>
      </c>
      <c r="E124" s="29">
        <f>M124*(2/3)</f>
        <v>64</v>
      </c>
      <c r="F124" s="30">
        <v>1</v>
      </c>
      <c r="G124" s="30">
        <v>2560</v>
      </c>
      <c r="H124" s="31">
        <v>1</v>
      </c>
      <c r="I124" s="39">
        <f>((E124*F124)*(G124-G124/3))/(H124+1)</f>
        <v>54613.33333333333</v>
      </c>
      <c r="J124" s="40">
        <f>M124-E124</f>
        <v>32</v>
      </c>
      <c r="K124" s="30">
        <v>1</v>
      </c>
      <c r="L124" s="30">
        <v>1024</v>
      </c>
      <c r="M124" s="41">
        <v>96</v>
      </c>
      <c r="N124" s="33" t="s">
        <v>31</v>
      </c>
      <c r="O124" s="33">
        <v>1</v>
      </c>
      <c r="P124" s="33">
        <v>1</v>
      </c>
      <c r="Q124" s="58">
        <f>10*1024*1024</f>
        <v>10485760</v>
      </c>
      <c r="R124" s="58">
        <f>(I124*1024*1024)/Q124/2</f>
        <v>2730.6666666666665</v>
      </c>
      <c r="S124" s="51">
        <f>(R124*Q124)/(1024^2)</f>
        <v>27306.666666666664</v>
      </c>
      <c r="T124" s="42">
        <v>0.08</v>
      </c>
      <c r="U124" s="43">
        <v>0.1</v>
      </c>
      <c r="V124" s="36">
        <v>36.43</v>
      </c>
      <c r="W124" s="44">
        <f>1000*O124*K124*J124/V124</f>
        <v>878.3969256107604</v>
      </c>
      <c r="X124" s="38">
        <f>V124/P124</f>
        <v>36.43</v>
      </c>
      <c r="Y124" s="44">
        <f>W124*P124</f>
        <v>878.3969256107604</v>
      </c>
      <c r="Z124" s="53">
        <f>(V124*Q124)/(1024^2)</f>
        <v>364.3</v>
      </c>
    </row>
    <row r="125" spans="1:26" s="18" customFormat="1" ht="12">
      <c r="A125" s="19" t="s">
        <v>36</v>
      </c>
      <c r="B125" s="19" t="s">
        <v>40</v>
      </c>
      <c r="C125" s="19" t="s">
        <v>39</v>
      </c>
      <c r="D125" s="20" t="s">
        <v>41</v>
      </c>
      <c r="E125" s="19" t="s">
        <v>3</v>
      </c>
      <c r="F125" s="20" t="s">
        <v>23</v>
      </c>
      <c r="G125" s="20" t="s">
        <v>4</v>
      </c>
      <c r="H125" s="21" t="s">
        <v>7</v>
      </c>
      <c r="I125" s="19" t="s">
        <v>8</v>
      </c>
      <c r="J125" s="22" t="s">
        <v>5</v>
      </c>
      <c r="K125" s="20" t="s">
        <v>24</v>
      </c>
      <c r="L125" s="20" t="s">
        <v>6</v>
      </c>
      <c r="M125" s="21" t="s">
        <v>2</v>
      </c>
      <c r="N125" s="23" t="s">
        <v>0</v>
      </c>
      <c r="O125" s="23" t="s">
        <v>25</v>
      </c>
      <c r="P125" s="23" t="s">
        <v>1</v>
      </c>
      <c r="Q125" s="57" t="s">
        <v>10</v>
      </c>
      <c r="R125" s="57" t="s">
        <v>9</v>
      </c>
      <c r="S125" s="50" t="s">
        <v>11</v>
      </c>
      <c r="T125" s="24" t="s">
        <v>12</v>
      </c>
      <c r="U125" s="25" t="s">
        <v>13</v>
      </c>
      <c r="V125" s="26" t="s">
        <v>14</v>
      </c>
      <c r="W125" s="27" t="s">
        <v>15</v>
      </c>
      <c r="X125" s="28" t="s">
        <v>16</v>
      </c>
      <c r="Y125" s="27" t="s">
        <v>17</v>
      </c>
      <c r="Z125" s="52" t="s">
        <v>18</v>
      </c>
    </row>
    <row r="126" spans="1:26" ht="12">
      <c r="A126" s="29" t="s">
        <v>37</v>
      </c>
      <c r="B126" s="29">
        <v>1</v>
      </c>
      <c r="C126" s="29">
        <v>3.6</v>
      </c>
      <c r="D126" s="30">
        <v>2</v>
      </c>
      <c r="E126" s="29">
        <f>M126*(2/3)</f>
        <v>2</v>
      </c>
      <c r="F126" s="30">
        <v>3</v>
      </c>
      <c r="G126" s="30">
        <v>1024</v>
      </c>
      <c r="H126" s="31">
        <v>1</v>
      </c>
      <c r="I126" s="39">
        <f>((E126*F126)*(G126-G126/3))/(H126+1)</f>
        <v>2048</v>
      </c>
      <c r="J126" s="40">
        <f>M126-E126</f>
        <v>1</v>
      </c>
      <c r="K126" s="30">
        <v>3</v>
      </c>
      <c r="L126" s="30">
        <v>1024</v>
      </c>
      <c r="M126" s="41">
        <v>3</v>
      </c>
      <c r="N126" s="33" t="s">
        <v>32</v>
      </c>
      <c r="O126" s="33">
        <v>8</v>
      </c>
      <c r="P126" s="33">
        <v>1000</v>
      </c>
      <c r="Q126" s="58">
        <v>1024</v>
      </c>
      <c r="R126" s="58">
        <f>(I126*1024*1024)/Q126/2</f>
        <v>1048576</v>
      </c>
      <c r="S126" s="51">
        <f>(R126*Q126)/(1024^2)</f>
        <v>1024</v>
      </c>
      <c r="T126" s="42">
        <v>0.8</v>
      </c>
      <c r="U126" s="43">
        <v>0.4</v>
      </c>
      <c r="V126" s="36">
        <v>83000</v>
      </c>
      <c r="W126" s="44">
        <f>1000*O126*K126*J126/V126</f>
        <v>0.2891566265060241</v>
      </c>
      <c r="X126" s="38">
        <f>V126/P126</f>
        <v>83</v>
      </c>
      <c r="Y126" s="44">
        <f>W126*P126</f>
        <v>289.1566265060241</v>
      </c>
      <c r="Z126" s="53">
        <f>(V126*Q126)/(1024^2)</f>
        <v>81.0546875</v>
      </c>
    </row>
    <row r="127" spans="1:26" ht="12">
      <c r="A127" s="29" t="s">
        <v>37</v>
      </c>
      <c r="B127" s="29">
        <v>1</v>
      </c>
      <c r="C127" s="29">
        <v>3.6</v>
      </c>
      <c r="D127" s="30">
        <v>2</v>
      </c>
      <c r="E127" s="29">
        <f>M127*(2/3)</f>
        <v>2</v>
      </c>
      <c r="F127" s="30">
        <v>3</v>
      </c>
      <c r="G127" s="30">
        <v>1024</v>
      </c>
      <c r="H127" s="31">
        <v>1</v>
      </c>
      <c r="I127" s="39">
        <f>((E127*F127)*(G127-G127/3))/(H127+1)</f>
        <v>2048</v>
      </c>
      <c r="J127" s="40">
        <f>M127-E127</f>
        <v>1</v>
      </c>
      <c r="K127" s="30">
        <v>3</v>
      </c>
      <c r="L127" s="30">
        <v>1024</v>
      </c>
      <c r="M127" s="41">
        <v>3</v>
      </c>
      <c r="N127" s="33" t="s">
        <v>32</v>
      </c>
      <c r="O127" s="33">
        <v>8</v>
      </c>
      <c r="P127" s="33">
        <v>1000</v>
      </c>
      <c r="Q127" s="58">
        <v>2048</v>
      </c>
      <c r="R127" s="58">
        <f>(I127*1024*1024)/Q127/2</f>
        <v>524288</v>
      </c>
      <c r="S127" s="51">
        <f>(R127*Q127)/(1024^2)</f>
        <v>1024</v>
      </c>
      <c r="T127" s="42">
        <v>0.87</v>
      </c>
      <c r="U127" s="43">
        <v>0.36</v>
      </c>
      <c r="V127" s="36">
        <v>43000</v>
      </c>
      <c r="W127" s="44">
        <f>1000*O127*K127*J127/V127</f>
        <v>0.5581395348837209</v>
      </c>
      <c r="X127" s="38">
        <f>V127/P127</f>
        <v>43</v>
      </c>
      <c r="Y127" s="44">
        <f>W127*P127</f>
        <v>558.1395348837209</v>
      </c>
      <c r="Z127" s="53">
        <f>(V127*Q127)/(1024^2)</f>
        <v>83.984375</v>
      </c>
    </row>
    <row r="128" spans="1:26" ht="12">
      <c r="A128" s="29" t="s">
        <v>37</v>
      </c>
      <c r="B128" s="29">
        <v>1</v>
      </c>
      <c r="C128" s="29">
        <v>3.6</v>
      </c>
      <c r="D128" s="30">
        <v>2</v>
      </c>
      <c r="E128" s="29">
        <f>M128*(2/3)</f>
        <v>2</v>
      </c>
      <c r="F128" s="30">
        <v>3</v>
      </c>
      <c r="G128" s="30">
        <v>1024</v>
      </c>
      <c r="H128" s="31">
        <v>1</v>
      </c>
      <c r="I128" s="39">
        <f>((E128*F128)*(G128-G128/3))/(H128+1)</f>
        <v>2048</v>
      </c>
      <c r="J128" s="40">
        <f>M128-E128</f>
        <v>1</v>
      </c>
      <c r="K128" s="30">
        <v>3</v>
      </c>
      <c r="L128" s="30">
        <v>1024</v>
      </c>
      <c r="M128" s="41">
        <v>3</v>
      </c>
      <c r="N128" s="33" t="s">
        <v>32</v>
      </c>
      <c r="O128" s="33">
        <v>8</v>
      </c>
      <c r="P128" s="33">
        <v>1000</v>
      </c>
      <c r="Q128" s="58">
        <v>10240</v>
      </c>
      <c r="R128" s="58">
        <f>(I128*1024*1024)/Q128/2</f>
        <v>104857.6</v>
      </c>
      <c r="S128" s="51">
        <f>(R128*Q128)/(1024^2)</f>
        <v>1024</v>
      </c>
      <c r="T128" s="42">
        <v>0.83</v>
      </c>
      <c r="U128" s="43">
        <v>0.4</v>
      </c>
      <c r="V128" s="36">
        <v>7900</v>
      </c>
      <c r="W128" s="44">
        <f>1000*O128*K128*J128/V128</f>
        <v>3.037974683544304</v>
      </c>
      <c r="X128" s="38">
        <f>V128/P128</f>
        <v>7.9</v>
      </c>
      <c r="Y128" s="44">
        <f>W128*P128</f>
        <v>3037.974683544304</v>
      </c>
      <c r="Z128" s="53">
        <f>(V128*Q128)/(1024^2)</f>
        <v>77.1484375</v>
      </c>
    </row>
    <row r="129" spans="1:26" ht="12">
      <c r="A129" s="29" t="s">
        <v>37</v>
      </c>
      <c r="B129" s="29">
        <v>1</v>
      </c>
      <c r="C129" s="29">
        <v>3.6</v>
      </c>
      <c r="D129" s="30">
        <v>2</v>
      </c>
      <c r="E129" s="29">
        <f>M129*(2/3)</f>
        <v>2</v>
      </c>
      <c r="F129" s="30">
        <v>3</v>
      </c>
      <c r="G129" s="30">
        <v>1024</v>
      </c>
      <c r="H129" s="31">
        <v>1</v>
      </c>
      <c r="I129" s="39">
        <f>((E129*F129)*(G129-G129/3))/(H129+1)</f>
        <v>2048</v>
      </c>
      <c r="J129" s="40">
        <f>M129-E129</f>
        <v>1</v>
      </c>
      <c r="K129" s="30">
        <v>3</v>
      </c>
      <c r="L129" s="30">
        <v>1024</v>
      </c>
      <c r="M129" s="41">
        <v>3</v>
      </c>
      <c r="N129" s="33" t="s">
        <v>32</v>
      </c>
      <c r="O129" s="33">
        <v>8</v>
      </c>
      <c r="P129" s="33">
        <v>1</v>
      </c>
      <c r="Q129" s="58">
        <f>10*1024*1024</f>
        <v>10485760</v>
      </c>
      <c r="R129" s="58">
        <f>(I129*1024*1024)/Q129/2</f>
        <v>102.4</v>
      </c>
      <c r="S129" s="51">
        <f>(R129*Q129)/(1024^2)</f>
        <v>1024</v>
      </c>
      <c r="T129" s="42">
        <v>0.9</v>
      </c>
      <c r="U129" s="43">
        <v>0.3</v>
      </c>
      <c r="V129" s="36">
        <v>8.21</v>
      </c>
      <c r="W129" s="44">
        <f>1000*O129*K129*J129/V129</f>
        <v>2923.2643118148594</v>
      </c>
      <c r="X129" s="38">
        <f>V129/P129</f>
        <v>8.21</v>
      </c>
      <c r="Y129" s="44">
        <f>W129*P129</f>
        <v>2923.2643118148594</v>
      </c>
      <c r="Z129" s="53">
        <f>(V129*Q129)/(1024^2)</f>
        <v>82.10000000000001</v>
      </c>
    </row>
    <row r="130" ht="12">
      <c r="M130" s="41"/>
    </row>
    <row r="131" spans="1:26" ht="12">
      <c r="A131" s="29" t="s">
        <v>37</v>
      </c>
      <c r="B131" s="29">
        <v>1</v>
      </c>
      <c r="C131" s="29">
        <v>3.6</v>
      </c>
      <c r="D131" s="30">
        <v>2</v>
      </c>
      <c r="E131" s="29">
        <f>M131*(2/3)</f>
        <v>16</v>
      </c>
      <c r="F131" s="30">
        <v>1</v>
      </c>
      <c r="G131" s="30">
        <v>2560</v>
      </c>
      <c r="H131" s="31">
        <v>1</v>
      </c>
      <c r="I131" s="39">
        <f>((E131*F131)*(G131-G131/3))/(H131+1)</f>
        <v>13653.333333333332</v>
      </c>
      <c r="J131" s="40">
        <f>M131-E131</f>
        <v>8</v>
      </c>
      <c r="K131" s="30">
        <v>3</v>
      </c>
      <c r="L131" s="30">
        <v>1024</v>
      </c>
      <c r="M131" s="41">
        <v>24</v>
      </c>
      <c r="N131" s="33" t="s">
        <v>32</v>
      </c>
      <c r="O131" s="33">
        <v>4</v>
      </c>
      <c r="P131" s="33">
        <v>1000</v>
      </c>
      <c r="Q131" s="58">
        <v>1024</v>
      </c>
      <c r="R131" s="58">
        <f>(I131*1024*1024)/Q131/2</f>
        <v>6990506.666666666</v>
      </c>
      <c r="S131" s="51">
        <f>(R131*Q131)/(1024^2)</f>
        <v>6826.666666666666</v>
      </c>
      <c r="T131" s="42">
        <v>0.8</v>
      </c>
      <c r="U131" s="43">
        <v>0.29</v>
      </c>
      <c r="V131" s="36">
        <v>537000</v>
      </c>
      <c r="W131" s="44">
        <f>1000*O131*K131*J131/V131</f>
        <v>0.1787709497206704</v>
      </c>
      <c r="X131" s="38">
        <f>V131/P131</f>
        <v>537</v>
      </c>
      <c r="Y131" s="44">
        <f>W131*P131</f>
        <v>178.7709497206704</v>
      </c>
      <c r="Z131" s="53">
        <f>(V131*Q131)/(1024^2)</f>
        <v>524.4140625</v>
      </c>
    </row>
    <row r="132" spans="1:26" ht="12">
      <c r="A132" s="29" t="s">
        <v>37</v>
      </c>
      <c r="B132" s="29">
        <v>1</v>
      </c>
      <c r="C132" s="29">
        <v>3.6</v>
      </c>
      <c r="D132" s="30">
        <v>2</v>
      </c>
      <c r="E132" s="29">
        <f>M132*(2/3)</f>
        <v>16</v>
      </c>
      <c r="F132" s="30">
        <v>1</v>
      </c>
      <c r="G132" s="30">
        <v>2560</v>
      </c>
      <c r="H132" s="31">
        <v>1</v>
      </c>
      <c r="I132" s="39">
        <f>((E132*F132)*(G132-G132/3))/(H132+1)</f>
        <v>13653.333333333332</v>
      </c>
      <c r="J132" s="40">
        <f>M132-E132</f>
        <v>8</v>
      </c>
      <c r="K132" s="30">
        <v>3</v>
      </c>
      <c r="L132" s="30">
        <v>1024</v>
      </c>
      <c r="M132" s="41">
        <v>24</v>
      </c>
      <c r="N132" s="33" t="s">
        <v>32</v>
      </c>
      <c r="O132" s="33">
        <v>4</v>
      </c>
      <c r="P132" s="33">
        <v>1000</v>
      </c>
      <c r="Q132" s="58">
        <v>2048</v>
      </c>
      <c r="R132" s="58">
        <f>(I132*1024*1024)/Q132/2</f>
        <v>3495253.333333333</v>
      </c>
      <c r="S132" s="51">
        <f>(R132*Q132)/(1024^2)</f>
        <v>6826.666666666666</v>
      </c>
      <c r="T132" s="42">
        <v>0.67</v>
      </c>
      <c r="U132" s="43">
        <v>0.29</v>
      </c>
      <c r="V132" s="36">
        <v>297100</v>
      </c>
      <c r="W132" s="44">
        <f>1000*O132*K132*J132/V132</f>
        <v>0.32312352743184114</v>
      </c>
      <c r="X132" s="38">
        <f>V132/P132</f>
        <v>297.1</v>
      </c>
      <c r="Y132" s="44">
        <f>W132*P132</f>
        <v>323.1235274318411</v>
      </c>
      <c r="Z132" s="53">
        <f>(V132*Q132)/(1024^2)</f>
        <v>580.2734375</v>
      </c>
    </row>
    <row r="133" spans="1:26" ht="12">
      <c r="A133" s="29" t="s">
        <v>37</v>
      </c>
      <c r="B133" s="29">
        <v>1</v>
      </c>
      <c r="C133" s="29">
        <v>3.6</v>
      </c>
      <c r="D133" s="30">
        <v>2</v>
      </c>
      <c r="E133" s="29">
        <f>M133*(2/3)</f>
        <v>16</v>
      </c>
      <c r="F133" s="30">
        <v>1</v>
      </c>
      <c r="G133" s="30">
        <v>2560</v>
      </c>
      <c r="H133" s="31">
        <v>1</v>
      </c>
      <c r="I133" s="39">
        <f>((E133*F133)*(G133-G133/3))/(H133+1)</f>
        <v>13653.333333333332</v>
      </c>
      <c r="J133" s="40">
        <f>M133-E133</f>
        <v>8</v>
      </c>
      <c r="K133" s="30">
        <v>3</v>
      </c>
      <c r="L133" s="30">
        <v>1024</v>
      </c>
      <c r="M133" s="41">
        <v>24</v>
      </c>
      <c r="N133" s="33" t="s">
        <v>32</v>
      </c>
      <c r="O133" s="33">
        <v>4</v>
      </c>
      <c r="P133" s="33">
        <v>1000</v>
      </c>
      <c r="Q133" s="58">
        <v>10240</v>
      </c>
      <c r="R133" s="58">
        <f>(I133*1024*1024)/Q133/2</f>
        <v>699050.6666666666</v>
      </c>
      <c r="S133" s="51">
        <f>(R133*Q133)/(1024^2)</f>
        <v>6826.666666666666</v>
      </c>
      <c r="T133" s="42">
        <v>0.8</v>
      </c>
      <c r="U133" s="43">
        <v>0.36</v>
      </c>
      <c r="V133" s="36">
        <v>57000</v>
      </c>
      <c r="W133" s="44">
        <f>1000*O133*K133*J133/V133</f>
        <v>1.6842105263157894</v>
      </c>
      <c r="X133" s="38">
        <f>V133/P133</f>
        <v>57</v>
      </c>
      <c r="Y133" s="44">
        <f>W133*P133</f>
        <v>1684.2105263157894</v>
      </c>
      <c r="Z133" s="53">
        <f>(V133*Q133)/(1024^2)</f>
        <v>556.640625</v>
      </c>
    </row>
    <row r="134" spans="1:26" ht="12">
      <c r="A134" s="29" t="s">
        <v>37</v>
      </c>
      <c r="B134" s="29">
        <v>1</v>
      </c>
      <c r="C134" s="29">
        <v>3.6</v>
      </c>
      <c r="D134" s="30">
        <v>2</v>
      </c>
      <c r="E134" s="29">
        <f>M134*(2/3)</f>
        <v>16</v>
      </c>
      <c r="F134" s="30">
        <v>1</v>
      </c>
      <c r="G134" s="30">
        <v>2560</v>
      </c>
      <c r="H134" s="31">
        <v>1</v>
      </c>
      <c r="I134" s="39">
        <f>((E134*F134)*(G134-G134/3))/(H134+1)</f>
        <v>13653.333333333332</v>
      </c>
      <c r="J134" s="40">
        <f>M134-E134</f>
        <v>8</v>
      </c>
      <c r="K134" s="30">
        <v>3</v>
      </c>
      <c r="L134" s="30">
        <v>1024</v>
      </c>
      <c r="M134" s="41">
        <v>24</v>
      </c>
      <c r="N134" s="33" t="s">
        <v>32</v>
      </c>
      <c r="O134" s="33">
        <v>4</v>
      </c>
      <c r="P134" s="33">
        <v>1</v>
      </c>
      <c r="Q134" s="58">
        <f>10*1024*1024</f>
        <v>10485760</v>
      </c>
      <c r="R134" s="58">
        <f>(I134*1024*1024)/Q134/2</f>
        <v>682.6666666666666</v>
      </c>
      <c r="S134" s="51">
        <f>(R134*Q134)/(1024^2)</f>
        <v>6826.666666666666</v>
      </c>
      <c r="T134" s="42">
        <v>0.89</v>
      </c>
      <c r="U134" s="43">
        <v>0.27</v>
      </c>
      <c r="V134" s="36">
        <v>57.96</v>
      </c>
      <c r="W134" s="44">
        <f>1000*O134*K134*J134/V134</f>
        <v>1656.3146997929607</v>
      </c>
      <c r="X134" s="38">
        <f>V134/P134</f>
        <v>57.96</v>
      </c>
      <c r="Y134" s="44">
        <f>W134*P134</f>
        <v>1656.3146997929607</v>
      </c>
      <c r="Z134" s="53">
        <f>(V134*Q134)/(1024^2)</f>
        <v>579.6</v>
      </c>
    </row>
    <row r="136" spans="1:26" ht="12">
      <c r="A136" s="29" t="s">
        <v>37</v>
      </c>
      <c r="B136" s="29">
        <v>1</v>
      </c>
      <c r="C136" s="29">
        <v>3.6</v>
      </c>
      <c r="D136" s="30">
        <v>2</v>
      </c>
      <c r="E136" s="29">
        <f>M136*(2/3)</f>
        <v>32</v>
      </c>
      <c r="F136" s="30">
        <v>1</v>
      </c>
      <c r="G136" s="30">
        <v>2560</v>
      </c>
      <c r="H136" s="31">
        <v>1</v>
      </c>
      <c r="I136" s="39">
        <f>((E136*F136)*(G136-G136/3))/(H136+1)</f>
        <v>27306.666666666664</v>
      </c>
      <c r="J136" s="40">
        <f>M136-E136</f>
        <v>16</v>
      </c>
      <c r="K136" s="30">
        <v>3</v>
      </c>
      <c r="L136" s="30">
        <v>1024</v>
      </c>
      <c r="M136" s="41">
        <v>48</v>
      </c>
      <c r="N136" s="33" t="s">
        <v>32</v>
      </c>
      <c r="O136" s="33">
        <v>4</v>
      </c>
      <c r="P136" s="33">
        <v>1000</v>
      </c>
      <c r="Q136" s="58">
        <v>1024</v>
      </c>
      <c r="R136" s="58">
        <f>(I136*1024*1024)/Q136/2</f>
        <v>13981013.333333332</v>
      </c>
      <c r="S136" s="51">
        <f>(R136*Q136)/(1024^2)</f>
        <v>13653.333333333332</v>
      </c>
      <c r="T136" s="42">
        <v>0.75</v>
      </c>
      <c r="U136" s="43">
        <v>0.29</v>
      </c>
      <c r="V136" s="36">
        <v>711600</v>
      </c>
      <c r="W136" s="44">
        <f>1000*O136*K136*J136/V136</f>
        <v>0.26981450252951095</v>
      </c>
      <c r="X136" s="38">
        <f>V136/P136</f>
        <v>711.6</v>
      </c>
      <c r="Y136" s="44">
        <f>W136*P136</f>
        <v>269.81450252951095</v>
      </c>
      <c r="Z136" s="53">
        <f>(V136*Q136)/(1024^2)</f>
        <v>694.921875</v>
      </c>
    </row>
    <row r="137" spans="1:26" ht="12">
      <c r="A137" s="29" t="s">
        <v>37</v>
      </c>
      <c r="B137" s="29">
        <v>1</v>
      </c>
      <c r="C137" s="29">
        <v>3.6</v>
      </c>
      <c r="D137" s="30">
        <v>2</v>
      </c>
      <c r="E137" s="29">
        <f>M137*(2/3)</f>
        <v>32</v>
      </c>
      <c r="F137" s="30">
        <v>1</v>
      </c>
      <c r="G137" s="30">
        <v>2560</v>
      </c>
      <c r="H137" s="31">
        <v>1</v>
      </c>
      <c r="I137" s="39">
        <f>((E137*F137)*(G137-G137/3))/(H137+1)</f>
        <v>27306.666666666664</v>
      </c>
      <c r="J137" s="40">
        <f>M137-E137</f>
        <v>16</v>
      </c>
      <c r="K137" s="30">
        <v>3</v>
      </c>
      <c r="L137" s="30">
        <v>1024</v>
      </c>
      <c r="M137" s="41">
        <v>48</v>
      </c>
      <c r="N137" s="33" t="s">
        <v>32</v>
      </c>
      <c r="O137" s="33">
        <v>4</v>
      </c>
      <c r="P137" s="33">
        <v>1000</v>
      </c>
      <c r="Q137" s="58">
        <v>2048</v>
      </c>
      <c r="R137" s="58">
        <f>(I137*1024*1024)/Q137/2</f>
        <v>6990506.666666666</v>
      </c>
      <c r="S137" s="51">
        <f>(R137*Q137)/(1024^2)</f>
        <v>13653.333333333332</v>
      </c>
      <c r="T137" s="42">
        <v>0.64</v>
      </c>
      <c r="U137" s="43">
        <v>0.25</v>
      </c>
      <c r="V137" s="36">
        <v>425200</v>
      </c>
      <c r="W137" s="44">
        <f>1000*O137*K137*J137/V137</f>
        <v>0.451552210724365</v>
      </c>
      <c r="X137" s="38">
        <f>V137/P137</f>
        <v>425.2</v>
      </c>
      <c r="Y137" s="44">
        <f>W137*P137</f>
        <v>451.552210724365</v>
      </c>
      <c r="Z137" s="53">
        <f>(V137*Q137)/(1024^2)</f>
        <v>830.46875</v>
      </c>
    </row>
    <row r="138" spans="1:26" ht="12">
      <c r="A138" s="29" t="s">
        <v>37</v>
      </c>
      <c r="B138" s="29">
        <v>1</v>
      </c>
      <c r="C138" s="29">
        <v>3.6</v>
      </c>
      <c r="D138" s="30">
        <v>2</v>
      </c>
      <c r="E138" s="29">
        <f>M138*(2/3)</f>
        <v>32</v>
      </c>
      <c r="F138" s="30">
        <v>1</v>
      </c>
      <c r="G138" s="30">
        <v>2560</v>
      </c>
      <c r="H138" s="31">
        <v>1</v>
      </c>
      <c r="I138" s="39">
        <f>((E138*F138)*(G138-G138/3))/(H138+1)</f>
        <v>27306.666666666664</v>
      </c>
      <c r="J138" s="40">
        <f>M138-E138</f>
        <v>16</v>
      </c>
      <c r="K138" s="30">
        <v>1</v>
      </c>
      <c r="L138" s="30">
        <v>1024</v>
      </c>
      <c r="M138" s="41">
        <v>48</v>
      </c>
      <c r="N138" s="33" t="s">
        <v>32</v>
      </c>
      <c r="O138" s="33">
        <v>4</v>
      </c>
      <c r="P138" s="33">
        <v>1000</v>
      </c>
      <c r="Q138" s="58">
        <v>10240</v>
      </c>
      <c r="R138" s="58">
        <f>(I138*1024*1024)/Q138/2</f>
        <v>1398101.3333333333</v>
      </c>
      <c r="S138" s="51">
        <f>(R138*Q138)/(1024^2)</f>
        <v>13653.333333333332</v>
      </c>
      <c r="T138" s="42">
        <v>0.55</v>
      </c>
      <c r="U138" s="43">
        <v>0.31</v>
      </c>
      <c r="V138" s="36">
        <v>67600</v>
      </c>
      <c r="W138" s="44">
        <f>1000*O138*K138*J138/V138</f>
        <v>0.9467455621301775</v>
      </c>
      <c r="X138" s="38">
        <f>V138/P138</f>
        <v>67.6</v>
      </c>
      <c r="Y138" s="44">
        <f>W138*P138</f>
        <v>946.7455621301775</v>
      </c>
      <c r="Z138" s="53">
        <f>(V138*Q138)/(1024^2)</f>
        <v>660.15625</v>
      </c>
    </row>
    <row r="139" spans="1:26" ht="12">
      <c r="A139" s="29" t="s">
        <v>37</v>
      </c>
      <c r="B139" s="29">
        <v>1</v>
      </c>
      <c r="C139" s="29">
        <v>3.6</v>
      </c>
      <c r="D139" s="30">
        <v>2</v>
      </c>
      <c r="E139" s="29">
        <f>M139*(2/3)</f>
        <v>32</v>
      </c>
      <c r="F139" s="30">
        <v>1</v>
      </c>
      <c r="G139" s="30">
        <v>2560</v>
      </c>
      <c r="H139" s="31">
        <v>1</v>
      </c>
      <c r="I139" s="39">
        <f>((E139*F139)*(G139-G139/3))/(H139+1)</f>
        <v>27306.666666666664</v>
      </c>
      <c r="J139" s="40">
        <f>M139-E139</f>
        <v>16</v>
      </c>
      <c r="K139" s="30">
        <v>1</v>
      </c>
      <c r="L139" s="30">
        <v>1024</v>
      </c>
      <c r="M139" s="41">
        <v>48</v>
      </c>
      <c r="N139" s="33" t="s">
        <v>32</v>
      </c>
      <c r="O139" s="33">
        <v>4</v>
      </c>
      <c r="P139" s="33">
        <v>1</v>
      </c>
      <c r="Q139" s="58">
        <f>10*1024*1024</f>
        <v>10485760</v>
      </c>
      <c r="R139" s="58">
        <f>(I139*1024*1024)/Q139/2</f>
        <v>1365.3333333333333</v>
      </c>
      <c r="S139" s="51">
        <f>(R139*Q139)/(1024^2)</f>
        <v>13653.333333333332</v>
      </c>
      <c r="T139" s="42">
        <v>0.57</v>
      </c>
      <c r="U139" s="43">
        <v>0.13</v>
      </c>
      <c r="V139" s="36">
        <v>84.83</v>
      </c>
      <c r="W139" s="44">
        <f>1000*O139*K139*J139/V139</f>
        <v>754.4500766238359</v>
      </c>
      <c r="X139" s="38">
        <f>V139/P139</f>
        <v>84.83</v>
      </c>
      <c r="Y139" s="44">
        <f>W139*P139</f>
        <v>754.4500766238359</v>
      </c>
      <c r="Z139" s="53">
        <f>(V139*Q139)/(1024^2)</f>
        <v>848.3</v>
      </c>
    </row>
    <row r="141" spans="1:26" ht="12">
      <c r="A141" s="29" t="s">
        <v>37</v>
      </c>
      <c r="B141" s="29">
        <v>1</v>
      </c>
      <c r="C141" s="29">
        <v>3.6</v>
      </c>
      <c r="D141" s="30">
        <v>2</v>
      </c>
      <c r="E141" s="29">
        <f>M141*(2/3)</f>
        <v>64</v>
      </c>
      <c r="F141" s="30">
        <v>1</v>
      </c>
      <c r="G141" s="30">
        <v>2560</v>
      </c>
      <c r="H141" s="31">
        <v>1</v>
      </c>
      <c r="I141" s="39">
        <f>((E141*F141)*(G141-G141/3))/(H141+1)</f>
        <v>54613.33333333333</v>
      </c>
      <c r="J141" s="40">
        <f>M141-E141</f>
        <v>32</v>
      </c>
      <c r="K141" s="30">
        <v>1</v>
      </c>
      <c r="L141" s="30">
        <v>1024</v>
      </c>
      <c r="M141" s="41">
        <v>96</v>
      </c>
      <c r="N141" s="33" t="s">
        <v>32</v>
      </c>
      <c r="O141" s="33">
        <v>4</v>
      </c>
      <c r="P141" s="33">
        <v>1000</v>
      </c>
      <c r="Q141" s="58">
        <v>1024</v>
      </c>
      <c r="R141" s="58">
        <f>(I141*1024*1024)/Q141/2</f>
        <v>27962026.666666664</v>
      </c>
      <c r="S141" s="51">
        <f>(R141*Q141)/(1024^2)</f>
        <v>27306.666666666664</v>
      </c>
      <c r="T141" s="42">
        <v>0.32</v>
      </c>
      <c r="U141" s="43">
        <v>0.14</v>
      </c>
      <c r="V141" s="36">
        <v>735000</v>
      </c>
      <c r="W141" s="44">
        <f>1000*O141*K141*J141/V141</f>
        <v>0.17414965986394557</v>
      </c>
      <c r="X141" s="38">
        <f>V141/P141</f>
        <v>735</v>
      </c>
      <c r="Y141" s="44">
        <f>W141*P141</f>
        <v>174.14965986394557</v>
      </c>
      <c r="Z141" s="53">
        <f>(V141*Q141)/(1024^2)</f>
        <v>717.7734375</v>
      </c>
    </row>
    <row r="142" spans="1:26" ht="12">
      <c r="A142" s="29" t="s">
        <v>37</v>
      </c>
      <c r="B142" s="29">
        <v>1</v>
      </c>
      <c r="C142" s="29">
        <v>3.6</v>
      </c>
      <c r="D142" s="30">
        <v>2</v>
      </c>
      <c r="E142" s="29">
        <f>M142*(2/3)</f>
        <v>64</v>
      </c>
      <c r="F142" s="30">
        <v>1</v>
      </c>
      <c r="G142" s="30">
        <v>2560</v>
      </c>
      <c r="H142" s="31">
        <v>1</v>
      </c>
      <c r="I142" s="39">
        <f>((E142*F142)*(G142-G142/3))/(H142+1)</f>
        <v>54613.33333333333</v>
      </c>
      <c r="J142" s="40">
        <f>M142-E142</f>
        <v>32</v>
      </c>
      <c r="K142" s="30">
        <v>1</v>
      </c>
      <c r="L142" s="30">
        <v>1024</v>
      </c>
      <c r="M142" s="41">
        <v>96</v>
      </c>
      <c r="N142" s="33" t="s">
        <v>32</v>
      </c>
      <c r="O142" s="33">
        <v>4</v>
      </c>
      <c r="P142" s="33">
        <v>1000</v>
      </c>
      <c r="Q142" s="58">
        <v>2048</v>
      </c>
      <c r="R142" s="58">
        <f>(I142*1024*1024)/Q142/2</f>
        <v>13981013.333333332</v>
      </c>
      <c r="S142" s="51">
        <f>(R142*Q142)/(1024^2)</f>
        <v>27306.666666666664</v>
      </c>
      <c r="T142" s="42">
        <v>0.32</v>
      </c>
      <c r="U142" s="43">
        <v>0.14</v>
      </c>
      <c r="V142" s="36">
        <v>440900</v>
      </c>
      <c r="W142" s="44">
        <f>1000*O142*K142*J142/V142</f>
        <v>0.29031526423225223</v>
      </c>
      <c r="X142" s="38">
        <f>V142/P142</f>
        <v>440.9</v>
      </c>
      <c r="Y142" s="44">
        <f>W142*P142</f>
        <v>290.3152642322522</v>
      </c>
      <c r="Z142" s="53">
        <f>(V142*Q142)/(1024^2)</f>
        <v>861.1328125</v>
      </c>
    </row>
    <row r="143" spans="1:26" ht="12">
      <c r="A143" s="29" t="s">
        <v>37</v>
      </c>
      <c r="B143" s="29">
        <v>1</v>
      </c>
      <c r="C143" s="29">
        <v>3.6</v>
      </c>
      <c r="D143" s="30">
        <v>2</v>
      </c>
      <c r="E143" s="29">
        <f>M143*(2/3)</f>
        <v>64</v>
      </c>
      <c r="F143" s="30">
        <v>1</v>
      </c>
      <c r="G143" s="30">
        <v>2560</v>
      </c>
      <c r="H143" s="31">
        <v>1</v>
      </c>
      <c r="I143" s="39">
        <f>((E143*F143)*(G143-G143/3))/(H143+1)</f>
        <v>54613.33333333333</v>
      </c>
      <c r="J143" s="40">
        <f>M143-E143</f>
        <v>32</v>
      </c>
      <c r="K143" s="30">
        <v>1</v>
      </c>
      <c r="L143" s="30">
        <v>1024</v>
      </c>
      <c r="M143" s="41">
        <v>96</v>
      </c>
      <c r="N143" s="33" t="s">
        <v>32</v>
      </c>
      <c r="O143" s="33">
        <v>4</v>
      </c>
      <c r="P143" s="33">
        <v>1000</v>
      </c>
      <c r="Q143" s="58">
        <v>10240</v>
      </c>
      <c r="R143" s="58">
        <f>(I143*1024*1024)/Q143/2</f>
        <v>2796202.6666666665</v>
      </c>
      <c r="S143" s="51">
        <f>(R143*Q143)/(1024^2)</f>
        <v>27306.666666666664</v>
      </c>
      <c r="T143" s="42">
        <v>0.49</v>
      </c>
      <c r="U143" s="43">
        <v>0.27</v>
      </c>
      <c r="V143" s="36">
        <v>114300</v>
      </c>
      <c r="W143" s="44">
        <f>1000*O143*K143*J143/V143</f>
        <v>1.1198600174978128</v>
      </c>
      <c r="X143" s="38">
        <f>V143/P143</f>
        <v>114.3</v>
      </c>
      <c r="Y143" s="44">
        <f>W143*P143</f>
        <v>1119.8600174978128</v>
      </c>
      <c r="Z143" s="53">
        <f>(V143*Q143)/(1024^2)</f>
        <v>1116.2109375</v>
      </c>
    </row>
    <row r="144" spans="1:26" ht="12">
      <c r="A144" s="29" t="s">
        <v>37</v>
      </c>
      <c r="B144" s="29">
        <v>1</v>
      </c>
      <c r="C144" s="29">
        <v>3.6</v>
      </c>
      <c r="D144" s="30">
        <v>2</v>
      </c>
      <c r="E144" s="29">
        <f>M144*(2/3)</f>
        <v>64</v>
      </c>
      <c r="F144" s="30">
        <v>1</v>
      </c>
      <c r="G144" s="30">
        <v>2560</v>
      </c>
      <c r="H144" s="31">
        <v>1</v>
      </c>
      <c r="I144" s="39">
        <f>((E144*F144)*(G144-G144/3))/(H144+1)</f>
        <v>54613.33333333333</v>
      </c>
      <c r="J144" s="40">
        <f>M144-E144</f>
        <v>32</v>
      </c>
      <c r="K144" s="30">
        <v>1</v>
      </c>
      <c r="L144" s="30">
        <v>1024</v>
      </c>
      <c r="M144" s="41">
        <v>96</v>
      </c>
      <c r="N144" s="33" t="s">
        <v>32</v>
      </c>
      <c r="O144" s="33">
        <v>4</v>
      </c>
      <c r="P144" s="33">
        <v>1</v>
      </c>
      <c r="Q144" s="58">
        <f>10*1024*1024</f>
        <v>10485760</v>
      </c>
      <c r="R144" s="58">
        <f>(I144*1024*1024)/Q144/2</f>
        <v>2730.6666666666665</v>
      </c>
      <c r="S144" s="51">
        <f>(R144*Q144)/(1024^2)</f>
        <v>27306.666666666664</v>
      </c>
      <c r="T144" s="42">
        <v>0.23</v>
      </c>
      <c r="U144" s="43">
        <v>0.08</v>
      </c>
      <c r="V144" s="36">
        <v>81.72</v>
      </c>
      <c r="W144" s="44">
        <f>1000*O144*K144*J144/V144</f>
        <v>1566.3240332843857</v>
      </c>
      <c r="X144" s="38">
        <f>V144/P144</f>
        <v>81.72</v>
      </c>
      <c r="Y144" s="44">
        <f>W144*P144</f>
        <v>1566.3240332843857</v>
      </c>
      <c r="Z144" s="53">
        <f>(V144*Q144)/(1024^2)</f>
        <v>817.2</v>
      </c>
    </row>
    <row r="145" spans="1:26" s="18" customFormat="1" ht="12">
      <c r="A145" s="19" t="s">
        <v>36</v>
      </c>
      <c r="B145" s="19" t="s">
        <v>40</v>
      </c>
      <c r="C145" s="19" t="s">
        <v>39</v>
      </c>
      <c r="D145" s="20" t="s">
        <v>41</v>
      </c>
      <c r="E145" s="19" t="s">
        <v>3</v>
      </c>
      <c r="F145" s="20" t="s">
        <v>23</v>
      </c>
      <c r="G145" s="20" t="s">
        <v>4</v>
      </c>
      <c r="H145" s="21" t="s">
        <v>7</v>
      </c>
      <c r="I145" s="19" t="s">
        <v>8</v>
      </c>
      <c r="J145" s="22" t="s">
        <v>5</v>
      </c>
      <c r="K145" s="20" t="s">
        <v>24</v>
      </c>
      <c r="L145" s="20" t="s">
        <v>6</v>
      </c>
      <c r="M145" s="21" t="s">
        <v>2</v>
      </c>
      <c r="N145" s="23" t="s">
        <v>0</v>
      </c>
      <c r="O145" s="23" t="s">
        <v>25</v>
      </c>
      <c r="P145" s="23" t="s">
        <v>1</v>
      </c>
      <c r="Q145" s="57" t="s">
        <v>10</v>
      </c>
      <c r="R145" s="57" t="s">
        <v>9</v>
      </c>
      <c r="S145" s="50" t="s">
        <v>11</v>
      </c>
      <c r="T145" s="24" t="s">
        <v>12</v>
      </c>
      <c r="U145" s="25" t="s">
        <v>13</v>
      </c>
      <c r="V145" s="26" t="s">
        <v>14</v>
      </c>
      <c r="W145" s="27" t="s">
        <v>15</v>
      </c>
      <c r="X145" s="28" t="s">
        <v>16</v>
      </c>
      <c r="Y145" s="27" t="s">
        <v>17</v>
      </c>
      <c r="Z145" s="52" t="s">
        <v>18</v>
      </c>
    </row>
    <row r="146" spans="1:26" ht="12">
      <c r="A146" s="29" t="s">
        <v>37</v>
      </c>
      <c r="B146" s="29">
        <v>1</v>
      </c>
      <c r="C146" s="29">
        <v>3.6</v>
      </c>
      <c r="D146" s="30">
        <v>2</v>
      </c>
      <c r="E146" s="29">
        <f>M146*(2/3)</f>
        <v>2</v>
      </c>
      <c r="F146" s="30">
        <v>3</v>
      </c>
      <c r="G146" s="30">
        <v>1024</v>
      </c>
      <c r="H146" s="31">
        <v>1</v>
      </c>
      <c r="I146" s="39">
        <f>((E146*F146)*(G146-G146/3))/(H146+1)</f>
        <v>2048</v>
      </c>
      <c r="J146" s="40">
        <f>M146-E146</f>
        <v>1</v>
      </c>
      <c r="K146" s="30">
        <v>3</v>
      </c>
      <c r="L146" s="30">
        <v>1024</v>
      </c>
      <c r="M146" s="41">
        <v>3</v>
      </c>
      <c r="N146" s="33" t="s">
        <v>33</v>
      </c>
      <c r="O146" s="33">
        <v>1</v>
      </c>
      <c r="P146" s="33">
        <v>1</v>
      </c>
      <c r="Q146" s="58">
        <v>1024</v>
      </c>
      <c r="R146" s="58">
        <f>(I146*1024*1024)/Q146/2</f>
        <v>1048576</v>
      </c>
      <c r="S146" s="51">
        <f>(R146*Q146)/(1024^2)</f>
        <v>1024</v>
      </c>
      <c r="T146" s="42">
        <v>0.75</v>
      </c>
      <c r="U146" s="43">
        <v>0.25</v>
      </c>
      <c r="V146" s="36">
        <v>7500</v>
      </c>
      <c r="W146" s="44">
        <f>1000*O146*K146*J146/V146</f>
        <v>0.4</v>
      </c>
      <c r="X146" s="38">
        <f>V146/P146</f>
        <v>7500</v>
      </c>
      <c r="Y146" s="44">
        <f>W146*P146</f>
        <v>0.4</v>
      </c>
      <c r="Z146" s="53">
        <f>(V146*Q146)/(1024^2)</f>
        <v>7.32421875</v>
      </c>
    </row>
    <row r="147" spans="1:26" ht="12">
      <c r="A147" s="29" t="s">
        <v>37</v>
      </c>
      <c r="B147" s="29">
        <v>1</v>
      </c>
      <c r="C147" s="29">
        <v>3.6</v>
      </c>
      <c r="D147" s="30">
        <v>2</v>
      </c>
      <c r="E147" s="29">
        <f>M147*(2/3)</f>
        <v>2</v>
      </c>
      <c r="F147" s="30">
        <v>3</v>
      </c>
      <c r="G147" s="30">
        <v>1024</v>
      </c>
      <c r="H147" s="31">
        <v>1</v>
      </c>
      <c r="I147" s="39">
        <f>((E147*F147)*(G147-G147/3))/(H147+1)</f>
        <v>2048</v>
      </c>
      <c r="J147" s="40">
        <f>M147-E147</f>
        <v>1</v>
      </c>
      <c r="K147" s="30">
        <v>3</v>
      </c>
      <c r="L147" s="30">
        <v>1024</v>
      </c>
      <c r="M147" s="41">
        <v>3</v>
      </c>
      <c r="N147" s="33" t="s">
        <v>33</v>
      </c>
      <c r="O147" s="33">
        <v>1</v>
      </c>
      <c r="P147" s="33">
        <v>1</v>
      </c>
      <c r="Q147" s="58">
        <v>2048</v>
      </c>
      <c r="R147" s="58">
        <f>(I147*1024*1024)/Q147/2</f>
        <v>524288</v>
      </c>
      <c r="S147" s="51">
        <f>(R147*Q147)/(1024^2)</f>
        <v>1024</v>
      </c>
      <c r="T147" s="42">
        <v>0.71</v>
      </c>
      <c r="U147" s="43">
        <v>0.21</v>
      </c>
      <c r="V147" s="36">
        <v>7600</v>
      </c>
      <c r="W147" s="44">
        <f>1000*O147*K147*J147/V147</f>
        <v>0.39473684210526316</v>
      </c>
      <c r="X147" s="38">
        <f>V147/P147</f>
        <v>7600</v>
      </c>
      <c r="Y147" s="44">
        <f>W147*P147</f>
        <v>0.39473684210526316</v>
      </c>
      <c r="Z147" s="53">
        <f>(V147*Q147)/(1024^2)</f>
        <v>14.84375</v>
      </c>
    </row>
    <row r="148" spans="1:26" ht="12">
      <c r="A148" s="29" t="s">
        <v>37</v>
      </c>
      <c r="B148" s="29">
        <v>1</v>
      </c>
      <c r="C148" s="29">
        <v>3.6</v>
      </c>
      <c r="D148" s="30">
        <v>2</v>
      </c>
      <c r="E148" s="29">
        <f>M148*(2/3)</f>
        <v>2</v>
      </c>
      <c r="F148" s="30">
        <v>3</v>
      </c>
      <c r="G148" s="30">
        <v>1024</v>
      </c>
      <c r="H148" s="31">
        <v>1</v>
      </c>
      <c r="I148" s="39">
        <f>((E148*F148)*(G148-G148/3))/(H148+1)</f>
        <v>2048</v>
      </c>
      <c r="J148" s="40">
        <f>M148-E148</f>
        <v>1</v>
      </c>
      <c r="K148" s="30">
        <v>3</v>
      </c>
      <c r="L148" s="30">
        <v>1024</v>
      </c>
      <c r="M148" s="41">
        <v>3</v>
      </c>
      <c r="N148" s="33" t="s">
        <v>33</v>
      </c>
      <c r="O148" s="33">
        <v>1</v>
      </c>
      <c r="P148" s="33">
        <v>1</v>
      </c>
      <c r="Q148" s="58">
        <v>10240</v>
      </c>
      <c r="R148" s="58">
        <f>(I148*1024*1024)/Q148/2</f>
        <v>104857.6</v>
      </c>
      <c r="S148" s="51">
        <f>(R148*Q148)/(1024^2)</f>
        <v>1024</v>
      </c>
      <c r="T148" s="42">
        <v>0.57</v>
      </c>
      <c r="U148" s="43">
        <v>0.19</v>
      </c>
      <c r="V148" s="36">
        <v>4300</v>
      </c>
      <c r="W148" s="44">
        <f>1000*O148*K148*J148/V148</f>
        <v>0.6976744186046512</v>
      </c>
      <c r="X148" s="38">
        <f>V148/P148</f>
        <v>4300</v>
      </c>
      <c r="Y148" s="44">
        <f>W148*P148</f>
        <v>0.6976744186046512</v>
      </c>
      <c r="Z148" s="53">
        <f>(V148*Q148)/(1024^2)</f>
        <v>41.9921875</v>
      </c>
    </row>
    <row r="149" spans="1:26" ht="12">
      <c r="A149" s="29" t="s">
        <v>37</v>
      </c>
      <c r="B149" s="29">
        <v>1</v>
      </c>
      <c r="C149" s="29">
        <v>3.6</v>
      </c>
      <c r="D149" s="30">
        <v>2</v>
      </c>
      <c r="E149" s="29">
        <f>M149*(2/3)</f>
        <v>2</v>
      </c>
      <c r="F149" s="30">
        <v>3</v>
      </c>
      <c r="G149" s="30">
        <v>1024</v>
      </c>
      <c r="H149" s="31">
        <v>1</v>
      </c>
      <c r="I149" s="39">
        <f>((E149*F149)*(G149-G149/3))/(H149+1)</f>
        <v>2048</v>
      </c>
      <c r="J149" s="40">
        <f>M149-E149</f>
        <v>1</v>
      </c>
      <c r="K149" s="30">
        <v>3</v>
      </c>
      <c r="L149" s="30">
        <v>1024</v>
      </c>
      <c r="M149" s="41">
        <v>3</v>
      </c>
      <c r="N149" s="33" t="s">
        <v>33</v>
      </c>
      <c r="O149" s="33">
        <v>1</v>
      </c>
      <c r="P149" s="33">
        <v>1</v>
      </c>
      <c r="Q149" s="58">
        <f>10*1024*1024</f>
        <v>10485760</v>
      </c>
      <c r="R149" s="58">
        <f>(I149*1024*1024)/Q149/2</f>
        <v>102.4</v>
      </c>
      <c r="S149" s="51">
        <f>(R149*Q149)/(1024^2)</f>
        <v>1024</v>
      </c>
      <c r="T149" s="42">
        <v>0.78</v>
      </c>
      <c r="U149" s="43">
        <v>0.5</v>
      </c>
      <c r="V149" s="36">
        <v>10.52</v>
      </c>
      <c r="W149" s="44">
        <f>1000*O149*K149*J149/V149</f>
        <v>285.171102661597</v>
      </c>
      <c r="X149" s="38">
        <f>V149/P149</f>
        <v>10.52</v>
      </c>
      <c r="Y149" s="44">
        <f>W149*P149</f>
        <v>285.171102661597</v>
      </c>
      <c r="Z149" s="53">
        <f>(V149*Q149)/(1024^2)</f>
        <v>105.19999999999999</v>
      </c>
    </row>
    <row r="150" ht="12">
      <c r="M150" s="41"/>
    </row>
    <row r="151" spans="1:26" ht="12">
      <c r="A151" s="29" t="s">
        <v>37</v>
      </c>
      <c r="B151" s="29">
        <v>1</v>
      </c>
      <c r="C151" s="29">
        <v>3.6</v>
      </c>
      <c r="D151" s="30">
        <v>2</v>
      </c>
      <c r="E151" s="29">
        <f>M151*(2/3)</f>
        <v>16</v>
      </c>
      <c r="F151" s="30">
        <v>1</v>
      </c>
      <c r="G151" s="30">
        <v>2560</v>
      </c>
      <c r="H151" s="31">
        <v>1</v>
      </c>
      <c r="I151" s="39">
        <f>((E151*F151)*(G151-G151/3))/(H151+1)</f>
        <v>13653.333333333332</v>
      </c>
      <c r="J151" s="40">
        <f>M151-E151</f>
        <v>8</v>
      </c>
      <c r="K151" s="30">
        <v>3</v>
      </c>
      <c r="L151" s="30">
        <v>1024</v>
      </c>
      <c r="M151" s="41">
        <v>24</v>
      </c>
      <c r="N151" s="33" t="s">
        <v>33</v>
      </c>
      <c r="O151" s="33">
        <v>1</v>
      </c>
      <c r="P151" s="33">
        <v>1</v>
      </c>
      <c r="Q151" s="58">
        <v>1024</v>
      </c>
      <c r="R151" s="58">
        <f>(I151*1024*1024)/Q151/2</f>
        <v>6990506.666666666</v>
      </c>
      <c r="S151" s="51">
        <f>(R151*Q151)/(1024^2)</f>
        <v>6826.666666666666</v>
      </c>
      <c r="T151" s="42">
        <v>0.64</v>
      </c>
      <c r="U151" s="43">
        <v>0.21</v>
      </c>
      <c r="V151" s="36">
        <v>55700</v>
      </c>
      <c r="W151" s="44">
        <f>1000*O151*K151*J151/V151</f>
        <v>0.43087971274685816</v>
      </c>
      <c r="X151" s="38">
        <f>V151/P151</f>
        <v>55700</v>
      </c>
      <c r="Y151" s="44">
        <f>W151*P151</f>
        <v>0.43087971274685816</v>
      </c>
      <c r="Z151" s="53">
        <f>(V151*Q151)/(1024^2)</f>
        <v>54.39453125</v>
      </c>
    </row>
    <row r="152" spans="1:26" ht="12">
      <c r="A152" s="29" t="s">
        <v>37</v>
      </c>
      <c r="B152" s="29">
        <v>1</v>
      </c>
      <c r="C152" s="29">
        <v>3.6</v>
      </c>
      <c r="D152" s="30">
        <v>2</v>
      </c>
      <c r="E152" s="29">
        <f>M152*(2/3)</f>
        <v>16</v>
      </c>
      <c r="F152" s="30">
        <v>1</v>
      </c>
      <c r="G152" s="30">
        <v>2560</v>
      </c>
      <c r="H152" s="31">
        <v>1</v>
      </c>
      <c r="I152" s="39">
        <f>((E152*F152)*(G152-G152/3))/(H152+1)</f>
        <v>13653.333333333332</v>
      </c>
      <c r="J152" s="40">
        <f>M152-E152</f>
        <v>8</v>
      </c>
      <c r="K152" s="30">
        <v>3</v>
      </c>
      <c r="L152" s="30">
        <v>1024</v>
      </c>
      <c r="M152" s="41">
        <v>24</v>
      </c>
      <c r="N152" s="33" t="s">
        <v>33</v>
      </c>
      <c r="O152" s="33">
        <v>1</v>
      </c>
      <c r="P152" s="33">
        <v>1</v>
      </c>
      <c r="Q152" s="58">
        <v>2048</v>
      </c>
      <c r="R152" s="58">
        <f>(I152*1024*1024)/Q152/2</f>
        <v>3495253.333333333</v>
      </c>
      <c r="S152" s="51">
        <f>(R152*Q152)/(1024^2)</f>
        <v>6826.666666666666</v>
      </c>
      <c r="T152" s="42">
        <v>0.6</v>
      </c>
      <c r="U152" s="43">
        <v>0.19</v>
      </c>
      <c r="V152" s="36">
        <v>50500</v>
      </c>
      <c r="W152" s="44">
        <f>1000*O152*K152*J152/V152</f>
        <v>0.4752475247524752</v>
      </c>
      <c r="X152" s="38">
        <f>V152/P152</f>
        <v>50500</v>
      </c>
      <c r="Y152" s="44">
        <f>W152*P152</f>
        <v>0.4752475247524752</v>
      </c>
      <c r="Z152" s="53">
        <f>(V152*Q152)/(1024^2)</f>
        <v>98.6328125</v>
      </c>
    </row>
    <row r="153" spans="1:26" ht="12">
      <c r="A153" s="29" t="s">
        <v>37</v>
      </c>
      <c r="B153" s="29">
        <v>1</v>
      </c>
      <c r="C153" s="29">
        <v>3.6</v>
      </c>
      <c r="D153" s="30">
        <v>2</v>
      </c>
      <c r="E153" s="29">
        <f>M153*(2/3)</f>
        <v>16</v>
      </c>
      <c r="F153" s="30">
        <v>1</v>
      </c>
      <c r="G153" s="30">
        <v>2560</v>
      </c>
      <c r="H153" s="31">
        <v>1</v>
      </c>
      <c r="I153" s="39">
        <f>((E153*F153)*(G153-G153/3))/(H153+1)</f>
        <v>13653.333333333332</v>
      </c>
      <c r="J153" s="40">
        <f>M153-E153</f>
        <v>8</v>
      </c>
      <c r="K153" s="30">
        <v>3</v>
      </c>
      <c r="L153" s="30">
        <v>1024</v>
      </c>
      <c r="M153" s="41">
        <v>24</v>
      </c>
      <c r="N153" s="33" t="s">
        <v>33</v>
      </c>
      <c r="O153" s="33">
        <v>1</v>
      </c>
      <c r="P153" s="33">
        <v>1</v>
      </c>
      <c r="Q153" s="58">
        <v>10240</v>
      </c>
      <c r="R153" s="58">
        <f>(I153*1024*1024)/Q153/2</f>
        <v>699050.6666666666</v>
      </c>
      <c r="S153" s="51">
        <f>(R153*Q153)/(1024^2)</f>
        <v>6826.666666666666</v>
      </c>
      <c r="T153" s="42">
        <v>0.47</v>
      </c>
      <c r="U153" s="43">
        <v>0.14</v>
      </c>
      <c r="V153" s="36">
        <v>26800</v>
      </c>
      <c r="W153" s="44">
        <f>1000*O153*K153*J153/V153</f>
        <v>0.8955223880597015</v>
      </c>
      <c r="X153" s="38">
        <f>V153/P153</f>
        <v>26800</v>
      </c>
      <c r="Y153" s="44">
        <f>W153*P153</f>
        <v>0.8955223880597015</v>
      </c>
      <c r="Z153" s="53">
        <f>(V153*Q153)/(1024^2)</f>
        <v>261.71875</v>
      </c>
    </row>
    <row r="154" spans="1:26" ht="12">
      <c r="A154" s="29" t="s">
        <v>37</v>
      </c>
      <c r="B154" s="29">
        <v>1</v>
      </c>
      <c r="C154" s="29">
        <v>3.6</v>
      </c>
      <c r="D154" s="30">
        <v>2</v>
      </c>
      <c r="E154" s="29">
        <f>M154*(2/3)</f>
        <v>16</v>
      </c>
      <c r="F154" s="30">
        <v>1</v>
      </c>
      <c r="G154" s="30">
        <v>2560</v>
      </c>
      <c r="H154" s="31">
        <v>1</v>
      </c>
      <c r="I154" s="39">
        <f>((E154*F154)*(G154-G154/3))/(H154+1)</f>
        <v>13653.333333333332</v>
      </c>
      <c r="J154" s="40">
        <f>M154-E154</f>
        <v>8</v>
      </c>
      <c r="K154" s="30">
        <v>3</v>
      </c>
      <c r="L154" s="30">
        <v>1024</v>
      </c>
      <c r="M154" s="41">
        <v>24</v>
      </c>
      <c r="N154" s="33" t="s">
        <v>33</v>
      </c>
      <c r="O154" s="33">
        <v>1</v>
      </c>
      <c r="P154" s="33">
        <v>1</v>
      </c>
      <c r="Q154" s="58">
        <f>10*1024*1024</f>
        <v>10485760</v>
      </c>
      <c r="R154" s="58">
        <f>(I154*1024*1024)/Q154/2</f>
        <v>682.6666666666666</v>
      </c>
      <c r="S154" s="51">
        <f>(R154*Q154)/(1024^2)</f>
        <v>6826.666666666666</v>
      </c>
      <c r="T154" s="42">
        <v>0.56</v>
      </c>
      <c r="U154" s="43">
        <v>0.19</v>
      </c>
      <c r="V154" s="36">
        <v>55.75</v>
      </c>
      <c r="W154" s="44">
        <f>1000*O154*K154*J154/V154</f>
        <v>430.4932735426009</v>
      </c>
      <c r="X154" s="38">
        <f>V154/P154</f>
        <v>55.75</v>
      </c>
      <c r="Y154" s="44">
        <f>W154*P154</f>
        <v>430.4932735426009</v>
      </c>
      <c r="Z154" s="53">
        <f>(V154*Q154)/(1024^2)</f>
        <v>557.5</v>
      </c>
    </row>
    <row r="156" spans="1:26" ht="12">
      <c r="A156" s="29" t="s">
        <v>37</v>
      </c>
      <c r="B156" s="29">
        <v>1</v>
      </c>
      <c r="C156" s="29">
        <v>3.6</v>
      </c>
      <c r="D156" s="30">
        <v>2</v>
      </c>
      <c r="E156" s="29">
        <f>M156*(2/3)</f>
        <v>32</v>
      </c>
      <c r="F156" s="30">
        <v>1</v>
      </c>
      <c r="G156" s="30">
        <v>2560</v>
      </c>
      <c r="H156" s="31">
        <v>1</v>
      </c>
      <c r="I156" s="39">
        <f>((E156*F156)*(G156-G156/3))/(H156+1)</f>
        <v>27306.666666666664</v>
      </c>
      <c r="J156" s="40">
        <f>M156-E156</f>
        <v>16</v>
      </c>
      <c r="K156" s="30">
        <v>3</v>
      </c>
      <c r="L156" s="30">
        <v>1024</v>
      </c>
      <c r="M156" s="41">
        <v>48</v>
      </c>
      <c r="N156" s="33" t="s">
        <v>33</v>
      </c>
      <c r="O156" s="33">
        <v>1</v>
      </c>
      <c r="P156" s="33">
        <v>1</v>
      </c>
      <c r="Q156" s="58">
        <v>1024</v>
      </c>
      <c r="R156" s="58">
        <f>(I156*1024*1024)/Q156/2</f>
        <v>13981013.333333332</v>
      </c>
      <c r="S156" s="51">
        <f>(R156*Q156)/(1024^2)</f>
        <v>13653.333333333332</v>
      </c>
      <c r="T156" s="42">
        <v>0.65</v>
      </c>
      <c r="U156" s="43">
        <v>0.21</v>
      </c>
      <c r="V156" s="36">
        <v>107300</v>
      </c>
      <c r="W156" s="44">
        <f>1000*O156*K156*J156/V156</f>
        <v>0.4473438956197577</v>
      </c>
      <c r="X156" s="38">
        <f>V156/P156</f>
        <v>107300</v>
      </c>
      <c r="Y156" s="44">
        <f>W156*P156</f>
        <v>0.4473438956197577</v>
      </c>
      <c r="Z156" s="53">
        <f>(V156*Q156)/(1024^2)</f>
        <v>104.78515625</v>
      </c>
    </row>
    <row r="157" spans="1:26" ht="12">
      <c r="A157" s="29" t="s">
        <v>37</v>
      </c>
      <c r="B157" s="29">
        <v>1</v>
      </c>
      <c r="C157" s="29">
        <v>3.6</v>
      </c>
      <c r="D157" s="30">
        <v>2</v>
      </c>
      <c r="E157" s="29">
        <f>M157*(2/3)</f>
        <v>32</v>
      </c>
      <c r="F157" s="30">
        <v>1</v>
      </c>
      <c r="G157" s="30">
        <v>2560</v>
      </c>
      <c r="H157" s="31">
        <v>1</v>
      </c>
      <c r="I157" s="39">
        <f>((E157*F157)*(G157-G157/3))/(H157+1)</f>
        <v>27306.666666666664</v>
      </c>
      <c r="J157" s="40">
        <f>M157-E157</f>
        <v>16</v>
      </c>
      <c r="K157" s="30">
        <v>3</v>
      </c>
      <c r="L157" s="30">
        <v>1024</v>
      </c>
      <c r="M157" s="41">
        <v>48</v>
      </c>
      <c r="N157" s="33" t="s">
        <v>33</v>
      </c>
      <c r="O157" s="33">
        <v>1</v>
      </c>
      <c r="P157" s="33">
        <v>1</v>
      </c>
      <c r="Q157" s="58">
        <v>2048</v>
      </c>
      <c r="R157" s="58">
        <f>(I157*1024*1024)/Q157/2</f>
        <v>6990506.666666666</v>
      </c>
      <c r="S157" s="51">
        <f>(R157*Q157)/(1024^2)</f>
        <v>13653.333333333332</v>
      </c>
      <c r="T157" s="42">
        <v>0.61</v>
      </c>
      <c r="U157" s="43">
        <v>0.2</v>
      </c>
      <c r="V157" s="36">
        <v>97400</v>
      </c>
      <c r="W157" s="44">
        <f>1000*O157*K157*J157/V157</f>
        <v>0.4928131416837782</v>
      </c>
      <c r="X157" s="38">
        <f>V157/P157</f>
        <v>97400</v>
      </c>
      <c r="Y157" s="44">
        <f>W157*P157</f>
        <v>0.4928131416837782</v>
      </c>
      <c r="Z157" s="53">
        <f>(V157*Q157)/(1024^2)</f>
        <v>190.234375</v>
      </c>
    </row>
    <row r="158" spans="1:26" ht="12">
      <c r="A158" s="29" t="s">
        <v>37</v>
      </c>
      <c r="B158" s="29">
        <v>1</v>
      </c>
      <c r="C158" s="29">
        <v>3.6</v>
      </c>
      <c r="D158" s="30">
        <v>2</v>
      </c>
      <c r="E158" s="29">
        <f>M158*(2/3)</f>
        <v>32</v>
      </c>
      <c r="F158" s="30">
        <v>1</v>
      </c>
      <c r="G158" s="30">
        <v>2560</v>
      </c>
      <c r="H158" s="31">
        <v>1</v>
      </c>
      <c r="I158" s="39">
        <f>((E158*F158)*(G158-G158/3))/(H158+1)</f>
        <v>27306.666666666664</v>
      </c>
      <c r="J158" s="40">
        <f>M158-E158</f>
        <v>16</v>
      </c>
      <c r="K158" s="30">
        <v>1</v>
      </c>
      <c r="L158" s="30">
        <v>1024</v>
      </c>
      <c r="M158" s="41">
        <v>48</v>
      </c>
      <c r="N158" s="33" t="s">
        <v>33</v>
      </c>
      <c r="O158" s="33">
        <v>1</v>
      </c>
      <c r="P158" s="33">
        <v>1</v>
      </c>
      <c r="Q158" s="58">
        <v>10240</v>
      </c>
      <c r="R158" s="58">
        <f>(I158*1024*1024)/Q158/2</f>
        <v>1398101.3333333333</v>
      </c>
      <c r="S158" s="51">
        <f>(R158*Q158)/(1024^2)</f>
        <v>13653.333333333332</v>
      </c>
      <c r="T158" s="42">
        <v>0.15</v>
      </c>
      <c r="U158" s="43">
        <v>0.07</v>
      </c>
      <c r="V158" s="36">
        <v>20300</v>
      </c>
      <c r="W158" s="44">
        <f>1000*O158*K158*J158/V158</f>
        <v>0.7881773399014779</v>
      </c>
      <c r="X158" s="38">
        <f>V158/P158</f>
        <v>20300</v>
      </c>
      <c r="Y158" s="44">
        <f>W158*P158</f>
        <v>0.7881773399014779</v>
      </c>
      <c r="Z158" s="53">
        <f>(V158*Q158)/(1024^2)</f>
        <v>198.2421875</v>
      </c>
    </row>
    <row r="159" spans="1:26" ht="12">
      <c r="A159" s="29" t="s">
        <v>37</v>
      </c>
      <c r="B159" s="29">
        <v>1</v>
      </c>
      <c r="C159" s="29">
        <v>3.6</v>
      </c>
      <c r="D159" s="30">
        <v>2</v>
      </c>
      <c r="E159" s="29">
        <f>M159*(2/3)</f>
        <v>32</v>
      </c>
      <c r="F159" s="30">
        <v>1</v>
      </c>
      <c r="G159" s="30">
        <v>2560</v>
      </c>
      <c r="H159" s="31">
        <v>1</v>
      </c>
      <c r="I159" s="39">
        <f>((E159*F159)*(G159-G159/3))/(H159+1)</f>
        <v>27306.666666666664</v>
      </c>
      <c r="J159" s="40">
        <f>M159-E159</f>
        <v>16</v>
      </c>
      <c r="K159" s="30">
        <v>1</v>
      </c>
      <c r="L159" s="30">
        <v>1024</v>
      </c>
      <c r="M159" s="41">
        <v>48</v>
      </c>
      <c r="N159" s="33" t="s">
        <v>33</v>
      </c>
      <c r="O159" s="33">
        <v>1</v>
      </c>
      <c r="P159" s="33">
        <v>1</v>
      </c>
      <c r="Q159" s="58">
        <f>10*1024*1024</f>
        <v>10485760</v>
      </c>
      <c r="R159" s="58">
        <f>(I159*1024*1024)/Q159/2</f>
        <v>1365.3333333333333</v>
      </c>
      <c r="S159" s="51">
        <f>(R159*Q159)/(1024^2)</f>
        <v>13653.333333333332</v>
      </c>
      <c r="T159" s="42">
        <v>0.3</v>
      </c>
      <c r="U159" s="43">
        <v>0.09</v>
      </c>
      <c r="V159" s="36">
        <v>45.63</v>
      </c>
      <c r="W159" s="44">
        <f>1000*O159*K159*J159/V159</f>
        <v>350.6465044926583</v>
      </c>
      <c r="X159" s="38">
        <f>V159/P159</f>
        <v>45.63</v>
      </c>
      <c r="Y159" s="44">
        <f>W159*P159</f>
        <v>350.6465044926583</v>
      </c>
      <c r="Z159" s="53">
        <f>(V159*Q159)/(1024^2)</f>
        <v>456.3</v>
      </c>
    </row>
    <row r="161" spans="1:26" ht="12">
      <c r="A161" s="29" t="s">
        <v>37</v>
      </c>
      <c r="B161" s="29">
        <v>1</v>
      </c>
      <c r="C161" s="29">
        <v>3.6</v>
      </c>
      <c r="D161" s="30">
        <v>2</v>
      </c>
      <c r="E161" s="29">
        <f>M161*(2/3)</f>
        <v>64</v>
      </c>
      <c r="F161" s="30">
        <v>1</v>
      </c>
      <c r="G161" s="30">
        <v>2560</v>
      </c>
      <c r="H161" s="31">
        <v>1</v>
      </c>
      <c r="I161" s="39">
        <f>((E161*F161)*(G161-G161/3))/(H161+1)</f>
        <v>54613.33333333333</v>
      </c>
      <c r="J161" s="40">
        <f>M161-E161</f>
        <v>32</v>
      </c>
      <c r="K161" s="30">
        <v>1</v>
      </c>
      <c r="L161" s="30">
        <v>1024</v>
      </c>
      <c r="M161" s="41">
        <v>96</v>
      </c>
      <c r="N161" s="33" t="s">
        <v>33</v>
      </c>
      <c r="O161" s="33">
        <v>1</v>
      </c>
      <c r="P161" s="33">
        <v>1</v>
      </c>
      <c r="Q161" s="58">
        <v>1024</v>
      </c>
      <c r="R161" s="58">
        <f>(I161*1024*1024)/Q161/2</f>
        <v>27962026.666666664</v>
      </c>
      <c r="S161" s="51">
        <f>(R161*Q161)/(1024^2)</f>
        <v>27306.666666666664</v>
      </c>
      <c r="T161" s="42">
        <v>0.21</v>
      </c>
      <c r="U161" s="43">
        <v>0.09</v>
      </c>
      <c r="V161" s="36">
        <v>67000</v>
      </c>
      <c r="W161" s="44">
        <f>1000*O161*K161*J161/V161</f>
        <v>0.47761194029850745</v>
      </c>
      <c r="X161" s="38">
        <f>V161/P161</f>
        <v>67000</v>
      </c>
      <c r="Y161" s="44">
        <f>W161*P161</f>
        <v>0.47761194029850745</v>
      </c>
      <c r="Z161" s="53">
        <f>(V161*Q161)/(1024^2)</f>
        <v>65.4296875</v>
      </c>
    </row>
    <row r="162" spans="1:26" ht="12">
      <c r="A162" s="29" t="s">
        <v>37</v>
      </c>
      <c r="B162" s="29">
        <v>1</v>
      </c>
      <c r="C162" s="29">
        <v>3.6</v>
      </c>
      <c r="D162" s="30">
        <v>2</v>
      </c>
      <c r="E162" s="29">
        <f>M162*(2/3)</f>
        <v>64</v>
      </c>
      <c r="F162" s="30">
        <v>1</v>
      </c>
      <c r="G162" s="30">
        <v>2560</v>
      </c>
      <c r="H162" s="31">
        <v>1</v>
      </c>
      <c r="I162" s="39">
        <f>((E162*F162)*(G162-G162/3))/(H162+1)</f>
        <v>54613.33333333333</v>
      </c>
      <c r="J162" s="40">
        <f>M162-E162</f>
        <v>32</v>
      </c>
      <c r="K162" s="30">
        <v>1</v>
      </c>
      <c r="L162" s="30">
        <v>1024</v>
      </c>
      <c r="M162" s="41">
        <v>96</v>
      </c>
      <c r="N162" s="33" t="s">
        <v>33</v>
      </c>
      <c r="O162" s="33">
        <v>1</v>
      </c>
      <c r="P162" s="33">
        <v>1</v>
      </c>
      <c r="Q162" s="58">
        <v>2048</v>
      </c>
      <c r="R162" s="58">
        <f>(I162*1024*1024)/Q162/2</f>
        <v>13981013.333333332</v>
      </c>
      <c r="S162" s="51">
        <f>(R162*Q162)/(1024^2)</f>
        <v>27306.666666666664</v>
      </c>
      <c r="T162" s="42">
        <v>0.2</v>
      </c>
      <c r="U162" s="43">
        <v>0.08</v>
      </c>
      <c r="V162" s="36">
        <v>72000</v>
      </c>
      <c r="W162" s="44">
        <f>1000*O162*K162*J162/V162</f>
        <v>0.4444444444444444</v>
      </c>
      <c r="X162" s="38">
        <f>V162/P162</f>
        <v>72000</v>
      </c>
      <c r="Y162" s="44">
        <f>W162*P162</f>
        <v>0.4444444444444444</v>
      </c>
      <c r="Z162" s="53">
        <f>(V162*Q162)/(1024^2)</f>
        <v>140.625</v>
      </c>
    </row>
    <row r="163" spans="1:26" ht="12">
      <c r="A163" s="29" t="s">
        <v>37</v>
      </c>
      <c r="B163" s="29">
        <v>1</v>
      </c>
      <c r="C163" s="29">
        <v>3.6</v>
      </c>
      <c r="D163" s="30">
        <v>2</v>
      </c>
      <c r="E163" s="29">
        <f>M163*(2/3)</f>
        <v>64</v>
      </c>
      <c r="F163" s="30">
        <v>1</v>
      </c>
      <c r="G163" s="30">
        <v>2560</v>
      </c>
      <c r="H163" s="31">
        <v>1</v>
      </c>
      <c r="I163" s="39">
        <f>((E163*F163)*(G163-G163/3))/(H163+1)</f>
        <v>54613.33333333333</v>
      </c>
      <c r="J163" s="40">
        <f>M163-E163</f>
        <v>32</v>
      </c>
      <c r="K163" s="30">
        <v>1</v>
      </c>
      <c r="L163" s="30">
        <v>1024</v>
      </c>
      <c r="M163" s="41">
        <v>96</v>
      </c>
      <c r="N163" s="33" t="s">
        <v>33</v>
      </c>
      <c r="O163" s="33">
        <v>1</v>
      </c>
      <c r="P163" s="33">
        <v>1</v>
      </c>
      <c r="Q163" s="58">
        <v>10240</v>
      </c>
      <c r="R163" s="58">
        <f>(I163*1024*1024)/Q163/2</f>
        <v>2796202.6666666665</v>
      </c>
      <c r="S163" s="51">
        <f>(R163*Q163)/(1024^2)</f>
        <v>27306.666666666664</v>
      </c>
      <c r="T163" s="42">
        <v>0.15</v>
      </c>
      <c r="U163" s="43">
        <v>0.06</v>
      </c>
      <c r="V163" s="36">
        <v>37500</v>
      </c>
      <c r="W163" s="44">
        <f>1000*O163*K163*J163/V163</f>
        <v>0.8533333333333334</v>
      </c>
      <c r="X163" s="38">
        <f>V163/P163</f>
        <v>37500</v>
      </c>
      <c r="Y163" s="44">
        <f>W163*P163</f>
        <v>0.8533333333333334</v>
      </c>
      <c r="Z163" s="53">
        <f>(V163*Q163)/(1024^2)</f>
        <v>366.2109375</v>
      </c>
    </row>
    <row r="164" spans="1:26" ht="12">
      <c r="A164" s="29" t="s">
        <v>37</v>
      </c>
      <c r="B164" s="29">
        <v>1</v>
      </c>
      <c r="C164" s="29">
        <v>3.6</v>
      </c>
      <c r="D164" s="30">
        <v>2</v>
      </c>
      <c r="E164" s="29">
        <f>M164*(2/3)</f>
        <v>64</v>
      </c>
      <c r="F164" s="30">
        <v>1</v>
      </c>
      <c r="G164" s="30">
        <v>2560</v>
      </c>
      <c r="H164" s="31">
        <v>1</v>
      </c>
      <c r="I164" s="39">
        <f>((E164*F164)*(G164-G164/3))/(H164+1)</f>
        <v>54613.33333333333</v>
      </c>
      <c r="J164" s="40">
        <f>M164-E164</f>
        <v>32</v>
      </c>
      <c r="K164" s="30">
        <v>1</v>
      </c>
      <c r="L164" s="30">
        <v>1024</v>
      </c>
      <c r="M164" s="41">
        <v>96</v>
      </c>
      <c r="N164" s="33" t="s">
        <v>33</v>
      </c>
      <c r="O164" s="33">
        <v>1</v>
      </c>
      <c r="P164" s="33">
        <v>1</v>
      </c>
      <c r="Q164" s="58">
        <f>10*1024*1024</f>
        <v>10485760</v>
      </c>
      <c r="R164" s="58">
        <f>(I164*1024*1024)/Q164/2</f>
        <v>2730.6666666666665</v>
      </c>
      <c r="S164" s="51">
        <f>(R164*Q164)/(1024^2)</f>
        <v>27306.666666666664</v>
      </c>
      <c r="T164" s="42">
        <v>0.45</v>
      </c>
      <c r="U164" s="43">
        <v>0.13</v>
      </c>
      <c r="V164" s="36">
        <v>104.58</v>
      </c>
      <c r="W164" s="44">
        <f>1000*O164*K164*J164/V164</f>
        <v>305.98584815452284</v>
      </c>
      <c r="X164" s="38">
        <f>V164/P164</f>
        <v>104.58</v>
      </c>
      <c r="Y164" s="44">
        <f>W164*P164</f>
        <v>305.98584815452284</v>
      </c>
      <c r="Z164" s="53">
        <f>(V164*Q164)/(1024^2)</f>
        <v>1045.8</v>
      </c>
    </row>
    <row r="165" spans="1:26" s="18" customFormat="1" ht="12">
      <c r="A165" s="19" t="s">
        <v>36</v>
      </c>
      <c r="B165" s="19" t="s">
        <v>40</v>
      </c>
      <c r="C165" s="19" t="s">
        <v>39</v>
      </c>
      <c r="D165" s="20" t="s">
        <v>41</v>
      </c>
      <c r="E165" s="19" t="s">
        <v>3</v>
      </c>
      <c r="F165" s="20" t="s">
        <v>23</v>
      </c>
      <c r="G165" s="20" t="s">
        <v>4</v>
      </c>
      <c r="H165" s="21" t="s">
        <v>7</v>
      </c>
      <c r="I165" s="19" t="s">
        <v>8</v>
      </c>
      <c r="J165" s="22" t="s">
        <v>5</v>
      </c>
      <c r="K165" s="20" t="s">
        <v>24</v>
      </c>
      <c r="L165" s="20" t="s">
        <v>6</v>
      </c>
      <c r="M165" s="21" t="s">
        <v>2</v>
      </c>
      <c r="N165" s="23" t="s">
        <v>0</v>
      </c>
      <c r="O165" s="23" t="s">
        <v>25</v>
      </c>
      <c r="P165" s="23" t="s">
        <v>1</v>
      </c>
      <c r="Q165" s="57" t="s">
        <v>10</v>
      </c>
      <c r="R165" s="57" t="s">
        <v>9</v>
      </c>
      <c r="S165" s="50" t="s">
        <v>11</v>
      </c>
      <c r="T165" s="24" t="s">
        <v>12</v>
      </c>
      <c r="U165" s="25" t="s">
        <v>13</v>
      </c>
      <c r="V165" s="26" t="s">
        <v>14</v>
      </c>
      <c r="W165" s="27" t="s">
        <v>15</v>
      </c>
      <c r="X165" s="28" t="s">
        <v>16</v>
      </c>
      <c r="Y165" s="27" t="s">
        <v>17</v>
      </c>
      <c r="Z165" s="52" t="s">
        <v>18</v>
      </c>
    </row>
    <row r="166" spans="1:26" ht="12">
      <c r="A166" s="46">
        <f>L166</f>
        <v>512</v>
      </c>
      <c r="B166" s="29">
        <v>1</v>
      </c>
      <c r="C166" s="29">
        <v>3.6</v>
      </c>
      <c r="D166" s="30">
        <v>2</v>
      </c>
      <c r="E166" s="46">
        <f>M166</f>
        <v>100</v>
      </c>
      <c r="F166" s="30">
        <v>3</v>
      </c>
      <c r="G166" s="30">
        <v>1024</v>
      </c>
      <c r="H166" s="31">
        <v>1</v>
      </c>
      <c r="I166" s="39">
        <f>((E166*F166)*(G166-G166/3))/(H166+1)</f>
        <v>102400.00000000001</v>
      </c>
      <c r="J166" s="40">
        <f>M166</f>
        <v>100</v>
      </c>
      <c r="K166" s="30">
        <v>1</v>
      </c>
      <c r="L166" s="30">
        <v>512</v>
      </c>
      <c r="M166" s="41">
        <v>100</v>
      </c>
      <c r="N166" s="33" t="s">
        <v>34</v>
      </c>
      <c r="O166" s="33">
        <v>4</v>
      </c>
      <c r="P166" s="33">
        <v>100</v>
      </c>
      <c r="Q166" s="58">
        <v>10240</v>
      </c>
      <c r="R166" s="58">
        <f>(I166*1024*1024)/Q166</f>
        <v>10485760.000000002</v>
      </c>
      <c r="S166" s="51">
        <f>(R166*Q166)/(1024^2)</f>
        <v>102400.00000000001</v>
      </c>
      <c r="T166" s="42">
        <v>0.89</v>
      </c>
      <c r="U166" s="43">
        <v>0.89</v>
      </c>
      <c r="V166" s="36">
        <v>136000</v>
      </c>
      <c r="W166" s="44">
        <f>1000*O166*K166*J166/V166</f>
        <v>2.9411764705882355</v>
      </c>
      <c r="X166" s="38">
        <f>V166/P166</f>
        <v>1360</v>
      </c>
      <c r="Y166" s="44">
        <f>W166*P166</f>
        <v>294.11764705882354</v>
      </c>
      <c r="Z166" s="53">
        <f>(V166*Q166)/(1024^2)</f>
        <v>1328.125</v>
      </c>
    </row>
    <row r="167" spans="1:26" ht="12">
      <c r="A167" s="46">
        <f>L167</f>
        <v>512</v>
      </c>
      <c r="B167" s="29">
        <v>1</v>
      </c>
      <c r="C167" s="29">
        <v>3.6</v>
      </c>
      <c r="D167" s="30">
        <v>2</v>
      </c>
      <c r="E167" s="46">
        <f>M167</f>
        <v>100</v>
      </c>
      <c r="F167" s="30">
        <v>3</v>
      </c>
      <c r="G167" s="30">
        <v>1024</v>
      </c>
      <c r="H167" s="31">
        <v>1</v>
      </c>
      <c r="I167" s="39">
        <f>((E167*F167)*(G167-G167/3))/(H167+1)</f>
        <v>102400.00000000001</v>
      </c>
      <c r="J167" s="40">
        <f>M167</f>
        <v>100</v>
      </c>
      <c r="K167" s="30">
        <v>1</v>
      </c>
      <c r="L167" s="30">
        <v>512</v>
      </c>
      <c r="M167" s="41">
        <v>100</v>
      </c>
      <c r="N167" s="33" t="s">
        <v>35</v>
      </c>
      <c r="O167" s="33">
        <v>4</v>
      </c>
      <c r="P167" s="33">
        <v>100</v>
      </c>
      <c r="Q167" s="58">
        <v>10240</v>
      </c>
      <c r="R167" s="58">
        <f>(I167*1024*1024)/Q167</f>
        <v>10485760.000000002</v>
      </c>
      <c r="S167" s="51">
        <f>(R167*Q167)/(1024^2)</f>
        <v>102400.00000000001</v>
      </c>
      <c r="T167" s="42">
        <v>0.82</v>
      </c>
      <c r="U167" s="43">
        <v>0.82</v>
      </c>
      <c r="V167" s="36">
        <v>215700</v>
      </c>
      <c r="W167" s="44">
        <f>1000*O167*K167*J167/V167</f>
        <v>1.8544274455261938</v>
      </c>
      <c r="X167" s="38">
        <f>V167/P167</f>
        <v>2157</v>
      </c>
      <c r="Y167" s="44">
        <f>W167*P167</f>
        <v>185.4427445526194</v>
      </c>
      <c r="Z167" s="53">
        <f>(V167*Q167)/(1024^2)</f>
        <v>2106.4453125</v>
      </c>
    </row>
    <row r="172" spans="1:26" s="18" customFormat="1" ht="12">
      <c r="A172" s="19" t="s">
        <v>36</v>
      </c>
      <c r="B172" s="19" t="s">
        <v>40</v>
      </c>
      <c r="C172" s="19" t="s">
        <v>39</v>
      </c>
      <c r="D172" s="20" t="s">
        <v>41</v>
      </c>
      <c r="E172" s="19" t="s">
        <v>3</v>
      </c>
      <c r="F172" s="20" t="s">
        <v>23</v>
      </c>
      <c r="G172" s="20" t="s">
        <v>4</v>
      </c>
      <c r="H172" s="21" t="s">
        <v>7</v>
      </c>
      <c r="I172" s="19" t="s">
        <v>8</v>
      </c>
      <c r="J172" s="22" t="s">
        <v>5</v>
      </c>
      <c r="K172" s="20" t="s">
        <v>24</v>
      </c>
      <c r="L172" s="20" t="s">
        <v>6</v>
      </c>
      <c r="M172" s="21" t="s">
        <v>2</v>
      </c>
      <c r="N172" s="23" t="s">
        <v>0</v>
      </c>
      <c r="O172" s="23" t="s">
        <v>25</v>
      </c>
      <c r="P172" s="23" t="s">
        <v>1</v>
      </c>
      <c r="Q172" s="57" t="s">
        <v>10</v>
      </c>
      <c r="R172" s="57" t="s">
        <v>9</v>
      </c>
      <c r="S172" s="50" t="s">
        <v>11</v>
      </c>
      <c r="T172" s="24" t="s">
        <v>12</v>
      </c>
      <c r="U172" s="25" t="s">
        <v>13</v>
      </c>
      <c r="V172" s="26" t="s">
        <v>14</v>
      </c>
      <c r="W172" s="27" t="s">
        <v>15</v>
      </c>
      <c r="X172" s="28" t="s">
        <v>16</v>
      </c>
      <c r="Y172" s="27" t="s">
        <v>17</v>
      </c>
      <c r="Z172" s="52" t="s">
        <v>18</v>
      </c>
    </row>
    <row r="173" spans="1:26" ht="12">
      <c r="A173" s="29" t="s">
        <v>38</v>
      </c>
      <c r="B173" s="29">
        <v>2</v>
      </c>
      <c r="C173" s="29">
        <v>2.6</v>
      </c>
      <c r="D173" s="30">
        <v>2</v>
      </c>
      <c r="E173" s="29">
        <f>M173*(2/3)</f>
        <v>2</v>
      </c>
      <c r="F173" s="30">
        <v>3</v>
      </c>
      <c r="G173" s="30">
        <v>1024</v>
      </c>
      <c r="H173" s="31">
        <v>1</v>
      </c>
      <c r="I173" s="39">
        <f>((E173*F173)*(G173-G173/3))/(H173+1)</f>
        <v>2048</v>
      </c>
      <c r="J173" s="40">
        <f>M173-E173</f>
        <v>1</v>
      </c>
      <c r="K173" s="30">
        <v>3</v>
      </c>
      <c r="L173" s="30">
        <v>1024</v>
      </c>
      <c r="M173" s="41">
        <v>3</v>
      </c>
      <c r="N173" s="33" t="s">
        <v>26</v>
      </c>
      <c r="O173" s="33">
        <v>4</v>
      </c>
      <c r="P173" s="33">
        <v>1000</v>
      </c>
      <c r="Q173" s="58">
        <v>1024</v>
      </c>
      <c r="R173" s="58">
        <f>(I173*1024*1024)/Q173/2</f>
        <v>1048576</v>
      </c>
      <c r="S173" s="51">
        <f>(R173*Q173)/(1024^2)</f>
        <v>1024</v>
      </c>
      <c r="T173" s="42">
        <v>0.46</v>
      </c>
      <c r="U173" s="43">
        <v>0.49</v>
      </c>
      <c r="V173" s="36">
        <v>85600</v>
      </c>
      <c r="W173" s="44">
        <f>1000*O173*K173*J173/V173</f>
        <v>0.14018691588785046</v>
      </c>
      <c r="X173" s="38">
        <f>V173/P173</f>
        <v>85.6</v>
      </c>
      <c r="Y173" s="44">
        <f>W173*P173</f>
        <v>140.18691588785046</v>
      </c>
      <c r="Z173" s="53">
        <f>(V173*Q173)/(1024^2)</f>
        <v>83.59375</v>
      </c>
    </row>
    <row r="174" spans="1:26" ht="12">
      <c r="A174" s="29" t="s">
        <v>38</v>
      </c>
      <c r="B174" s="29">
        <v>2</v>
      </c>
      <c r="C174" s="29">
        <v>2.6</v>
      </c>
      <c r="D174" s="30">
        <v>2</v>
      </c>
      <c r="E174" s="29">
        <f>M174*(2/3)</f>
        <v>2</v>
      </c>
      <c r="F174" s="30">
        <v>3</v>
      </c>
      <c r="G174" s="30">
        <v>1024</v>
      </c>
      <c r="H174" s="31">
        <v>1</v>
      </c>
      <c r="I174" s="39">
        <f>((E174*F174)*(G174-G174/3))/(H174+1)</f>
        <v>2048</v>
      </c>
      <c r="J174" s="40">
        <f>M174-E174</f>
        <v>1</v>
      </c>
      <c r="K174" s="30">
        <v>3</v>
      </c>
      <c r="L174" s="30">
        <v>1024</v>
      </c>
      <c r="M174" s="41">
        <v>3</v>
      </c>
      <c r="N174" s="33" t="s">
        <v>26</v>
      </c>
      <c r="O174" s="33">
        <v>4</v>
      </c>
      <c r="P174" s="33">
        <v>1000</v>
      </c>
      <c r="Q174" s="58">
        <v>2048</v>
      </c>
      <c r="R174" s="58">
        <f>(I174*1024*1024)/Q174/2</f>
        <v>524288</v>
      </c>
      <c r="S174" s="51">
        <f>(R174*Q174)/(1024^2)</f>
        <v>1024</v>
      </c>
      <c r="T174" s="42">
        <v>0.43</v>
      </c>
      <c r="U174" s="43">
        <v>0.51</v>
      </c>
      <c r="V174" s="36">
        <v>46000</v>
      </c>
      <c r="W174" s="44">
        <f>1000*O174*K174*J174/V174</f>
        <v>0.2608695652173913</v>
      </c>
      <c r="X174" s="38">
        <f>V174/P174</f>
        <v>46</v>
      </c>
      <c r="Y174" s="44">
        <f>W174*P174</f>
        <v>260.8695652173913</v>
      </c>
      <c r="Z174" s="53">
        <f>(V174*Q174)/(1024^2)</f>
        <v>89.84375</v>
      </c>
    </row>
    <row r="175" spans="1:26" ht="12">
      <c r="A175" s="29" t="s">
        <v>38</v>
      </c>
      <c r="B175" s="29">
        <v>2</v>
      </c>
      <c r="C175" s="29">
        <v>2.6</v>
      </c>
      <c r="D175" s="30">
        <v>2</v>
      </c>
      <c r="E175" s="29">
        <f>M175*(2/3)</f>
        <v>2</v>
      </c>
      <c r="F175" s="30">
        <v>3</v>
      </c>
      <c r="G175" s="30">
        <v>1024</v>
      </c>
      <c r="H175" s="31">
        <v>1</v>
      </c>
      <c r="I175" s="39">
        <f>((E175*F175)*(G175-G175/3))/(H175+1)</f>
        <v>2048</v>
      </c>
      <c r="J175" s="40">
        <f>M175-E175</f>
        <v>1</v>
      </c>
      <c r="K175" s="30">
        <v>3</v>
      </c>
      <c r="L175" s="30">
        <v>1024</v>
      </c>
      <c r="M175" s="41">
        <v>3</v>
      </c>
      <c r="N175" s="33" t="s">
        <v>26</v>
      </c>
      <c r="O175" s="33">
        <v>4</v>
      </c>
      <c r="P175" s="33">
        <v>1000</v>
      </c>
      <c r="Q175" s="58">
        <v>10240</v>
      </c>
      <c r="R175" s="58">
        <f>(I175*1024*1024)/Q175/2</f>
        <v>104857.6</v>
      </c>
      <c r="S175" s="51">
        <f>(R175*Q175)/(1024^2)</f>
        <v>1024</v>
      </c>
      <c r="T175" s="42">
        <v>0.38</v>
      </c>
      <c r="U175" s="43">
        <v>0.55</v>
      </c>
      <c r="V175" s="36">
        <v>8800</v>
      </c>
      <c r="W175" s="44">
        <f>1000*O175*K175*J175/V175</f>
        <v>1.3636363636363635</v>
      </c>
      <c r="X175" s="38">
        <f>V175/P175</f>
        <v>8.8</v>
      </c>
      <c r="Y175" s="44">
        <f>W175*P175</f>
        <v>1363.6363636363635</v>
      </c>
      <c r="Z175" s="53">
        <f>(V175*Q175)/(1024^2)</f>
        <v>85.9375</v>
      </c>
    </row>
    <row r="176" spans="1:26" ht="12">
      <c r="A176" s="29" t="s">
        <v>38</v>
      </c>
      <c r="B176" s="29">
        <v>2</v>
      </c>
      <c r="C176" s="29">
        <v>2.6</v>
      </c>
      <c r="D176" s="30">
        <v>2</v>
      </c>
      <c r="E176" s="29">
        <f>M176*(2/3)</f>
        <v>2</v>
      </c>
      <c r="F176" s="30">
        <v>3</v>
      </c>
      <c r="G176" s="30">
        <v>1024</v>
      </c>
      <c r="H176" s="31">
        <v>1</v>
      </c>
      <c r="I176" s="39">
        <f>((E176*F176)*(G176-G176/3))/(H176+1)</f>
        <v>2048</v>
      </c>
      <c r="J176" s="40">
        <f>M176-E176</f>
        <v>1</v>
      </c>
      <c r="K176" s="30">
        <v>3</v>
      </c>
      <c r="L176" s="30">
        <v>1024</v>
      </c>
      <c r="M176" s="41">
        <v>3</v>
      </c>
      <c r="N176" s="33" t="s">
        <v>26</v>
      </c>
      <c r="O176" s="33">
        <v>4</v>
      </c>
      <c r="P176" s="33">
        <v>1</v>
      </c>
      <c r="Q176" s="58">
        <f>10*1024*1024</f>
        <v>10485760</v>
      </c>
      <c r="R176" s="58">
        <f>(I176*1024*1024)/Q176/2</f>
        <v>102.4</v>
      </c>
      <c r="S176" s="51">
        <f>(R176*Q176)/(1024^2)</f>
        <v>1024</v>
      </c>
      <c r="T176" s="42">
        <v>0.32</v>
      </c>
      <c r="U176" s="43">
        <v>0.56</v>
      </c>
      <c r="V176" s="36">
        <v>7.18</v>
      </c>
      <c r="W176" s="44">
        <f>1000*O176*K176*J176/V176</f>
        <v>1671.3091922005572</v>
      </c>
      <c r="X176" s="38">
        <f>V176/P176</f>
        <v>7.18</v>
      </c>
      <c r="Y176" s="44">
        <f>W176*P176</f>
        <v>1671.3091922005572</v>
      </c>
      <c r="Z176" s="53">
        <f>(V176*Q176)/(1024^2)</f>
        <v>71.8</v>
      </c>
    </row>
    <row r="178" spans="1:26" ht="12">
      <c r="A178" s="29" t="s">
        <v>38</v>
      </c>
      <c r="B178" s="29">
        <v>2</v>
      </c>
      <c r="C178" s="29">
        <v>2.6</v>
      </c>
      <c r="D178" s="30">
        <v>2</v>
      </c>
      <c r="E178" s="29">
        <f>M178*(2/3)</f>
        <v>2</v>
      </c>
      <c r="F178" s="30">
        <v>3</v>
      </c>
      <c r="G178" s="30">
        <v>1024</v>
      </c>
      <c r="H178" s="31">
        <v>1</v>
      </c>
      <c r="I178" s="39">
        <f>((E178*F178)*(G178-G178/3))/(H178+1)</f>
        <v>2048</v>
      </c>
      <c r="J178" s="40">
        <f>M178-E178</f>
        <v>1</v>
      </c>
      <c r="K178" s="30">
        <v>3</v>
      </c>
      <c r="L178" s="30">
        <v>1024</v>
      </c>
      <c r="M178" s="41">
        <v>3</v>
      </c>
      <c r="N178" s="33" t="s">
        <v>27</v>
      </c>
      <c r="O178" s="33">
        <v>1</v>
      </c>
      <c r="P178" s="33">
        <v>1</v>
      </c>
      <c r="Q178" s="58">
        <v>1024</v>
      </c>
      <c r="R178" s="58">
        <f>(I178*1024*1024)/Q178/2</f>
        <v>1048576</v>
      </c>
      <c r="S178" s="51">
        <f>(R178*Q178)/(1024^2)</f>
        <v>1024</v>
      </c>
      <c r="T178" s="42">
        <v>0.11</v>
      </c>
      <c r="U178" s="43">
        <v>0.13</v>
      </c>
      <c r="V178" s="36">
        <v>4600</v>
      </c>
      <c r="W178" s="44">
        <f>1000*O178*K178*J178/V178</f>
        <v>0.6521739130434783</v>
      </c>
      <c r="X178" s="38">
        <f>V178/P178</f>
        <v>4600</v>
      </c>
      <c r="Y178" s="44">
        <f>W178*P178</f>
        <v>0.6521739130434783</v>
      </c>
      <c r="Z178" s="53">
        <f>(V178*Q178)/(1024^2)</f>
        <v>4.4921875</v>
      </c>
    </row>
    <row r="179" spans="1:26" ht="12">
      <c r="A179" s="29" t="s">
        <v>38</v>
      </c>
      <c r="B179" s="29">
        <v>2</v>
      </c>
      <c r="C179" s="29">
        <v>2.6</v>
      </c>
      <c r="D179" s="30">
        <v>2</v>
      </c>
      <c r="E179" s="29">
        <f>M179*(2/3)</f>
        <v>2</v>
      </c>
      <c r="F179" s="30">
        <v>3</v>
      </c>
      <c r="G179" s="30">
        <v>1024</v>
      </c>
      <c r="H179" s="31">
        <v>1</v>
      </c>
      <c r="I179" s="39">
        <f>((E179*F179)*(G179-G179/3))/(H179+1)</f>
        <v>2048</v>
      </c>
      <c r="J179" s="40">
        <f>M179-E179</f>
        <v>1</v>
      </c>
      <c r="K179" s="30">
        <v>3</v>
      </c>
      <c r="L179" s="30">
        <v>1024</v>
      </c>
      <c r="M179" s="41">
        <v>3</v>
      </c>
      <c r="N179" s="33" t="s">
        <v>27</v>
      </c>
      <c r="O179" s="33">
        <v>1</v>
      </c>
      <c r="P179" s="33">
        <v>1</v>
      </c>
      <c r="Q179" s="58">
        <v>2048</v>
      </c>
      <c r="R179" s="58">
        <f>(I179*1024*1024)/Q179/2</f>
        <v>524288</v>
      </c>
      <c r="S179" s="51">
        <f>(R179*Q179)/(1024^2)</f>
        <v>1024</v>
      </c>
      <c r="T179" s="42">
        <v>0.11</v>
      </c>
      <c r="U179" s="43">
        <v>0.14</v>
      </c>
      <c r="V179" s="36">
        <v>4100</v>
      </c>
      <c r="W179" s="44">
        <f>1000*O179*K179*J179/V179</f>
        <v>0.7317073170731707</v>
      </c>
      <c r="X179" s="38">
        <f>V179/P179</f>
        <v>4100</v>
      </c>
      <c r="Y179" s="44">
        <f>W179*P179</f>
        <v>0.7317073170731707</v>
      </c>
      <c r="Z179" s="53">
        <f>(V179*Q179)/(1024^2)</f>
        <v>8.0078125</v>
      </c>
    </row>
    <row r="180" spans="1:26" ht="12">
      <c r="A180" s="29" t="s">
        <v>38</v>
      </c>
      <c r="B180" s="29">
        <v>2</v>
      </c>
      <c r="C180" s="29">
        <v>2.6</v>
      </c>
      <c r="D180" s="30">
        <v>2</v>
      </c>
      <c r="E180" s="29">
        <f>M180*(2/3)</f>
        <v>2</v>
      </c>
      <c r="F180" s="30">
        <v>3</v>
      </c>
      <c r="G180" s="30">
        <v>1024</v>
      </c>
      <c r="H180" s="31">
        <v>1</v>
      </c>
      <c r="I180" s="39">
        <f>((E180*F180)*(G180-G180/3))/(H180+1)</f>
        <v>2048</v>
      </c>
      <c r="J180" s="40">
        <f>M180-E180</f>
        <v>1</v>
      </c>
      <c r="K180" s="30">
        <v>3</v>
      </c>
      <c r="L180" s="30">
        <v>1024</v>
      </c>
      <c r="M180" s="41">
        <v>3</v>
      </c>
      <c r="N180" s="33" t="s">
        <v>27</v>
      </c>
      <c r="O180" s="33">
        <v>1</v>
      </c>
      <c r="P180" s="33">
        <v>1</v>
      </c>
      <c r="Q180" s="58">
        <v>10240</v>
      </c>
      <c r="R180" s="58">
        <f>(I180*1024*1024)/Q180/2</f>
        <v>104857.6</v>
      </c>
      <c r="S180" s="51">
        <f>(R180*Q180)/(1024^2)</f>
        <v>1024</v>
      </c>
      <c r="T180" s="42">
        <v>0.15</v>
      </c>
      <c r="U180" s="43">
        <v>0.16</v>
      </c>
      <c r="V180" s="36">
        <v>2800</v>
      </c>
      <c r="W180" s="44">
        <f>1000*O180*K180*J180/V180</f>
        <v>1.0714285714285714</v>
      </c>
      <c r="X180" s="38">
        <f>V180/P180</f>
        <v>2800</v>
      </c>
      <c r="Y180" s="44">
        <f>W180*P180</f>
        <v>1.0714285714285714</v>
      </c>
      <c r="Z180" s="53">
        <f>(V180*Q180)/(1024^2)</f>
        <v>27.34375</v>
      </c>
    </row>
    <row r="181" spans="1:26" ht="12">
      <c r="A181" s="29" t="s">
        <v>38</v>
      </c>
      <c r="B181" s="29">
        <v>2</v>
      </c>
      <c r="C181" s="29">
        <v>2.6</v>
      </c>
      <c r="D181" s="30">
        <v>2</v>
      </c>
      <c r="E181" s="29">
        <f>M181*(2/3)</f>
        <v>2</v>
      </c>
      <c r="F181" s="30">
        <v>3</v>
      </c>
      <c r="G181" s="30">
        <v>1024</v>
      </c>
      <c r="H181" s="31">
        <v>1</v>
      </c>
      <c r="I181" s="39">
        <f>((E181*F181)*(G181-G181/3))/(H181+1)</f>
        <v>2048</v>
      </c>
      <c r="J181" s="40">
        <f>M181-E181</f>
        <v>1</v>
      </c>
      <c r="K181" s="30">
        <v>3</v>
      </c>
      <c r="L181" s="30">
        <v>1024</v>
      </c>
      <c r="M181" s="41">
        <v>3</v>
      </c>
      <c r="N181" s="33" t="s">
        <v>27</v>
      </c>
      <c r="O181" s="33">
        <v>1</v>
      </c>
      <c r="P181" s="33">
        <v>1</v>
      </c>
      <c r="Q181" s="58">
        <f>10*1024*1024</f>
        <v>10485760</v>
      </c>
      <c r="R181" s="58">
        <f>(I181*1024*1024)/Q181/2</f>
        <v>102.4</v>
      </c>
      <c r="S181" s="51">
        <f>(R181*Q181)/(1024^2)</f>
        <v>1024</v>
      </c>
      <c r="T181" s="42">
        <v>0.21</v>
      </c>
      <c r="U181" s="43">
        <v>0.36</v>
      </c>
      <c r="V181" s="36">
        <v>5.24</v>
      </c>
      <c r="W181" s="44">
        <f>1000*O181*K181*J181/V181</f>
        <v>572.5190839694657</v>
      </c>
      <c r="X181" s="38">
        <f>V181/P181</f>
        <v>5.24</v>
      </c>
      <c r="Y181" s="44">
        <f>W181*P181</f>
        <v>572.5190839694657</v>
      </c>
      <c r="Z181" s="53">
        <f>(V181*Q181)/(1024^2)</f>
        <v>52.400000000000006</v>
      </c>
    </row>
    <row r="183" spans="1:26" ht="12">
      <c r="A183" s="29" t="s">
        <v>38</v>
      </c>
      <c r="B183" s="29">
        <v>2</v>
      </c>
      <c r="C183" s="29">
        <v>2.6</v>
      </c>
      <c r="D183" s="30">
        <v>2</v>
      </c>
      <c r="E183" s="29">
        <f>M183*(2/3)</f>
        <v>2</v>
      </c>
      <c r="F183" s="30">
        <v>3</v>
      </c>
      <c r="G183" s="30">
        <v>1024</v>
      </c>
      <c r="H183" s="31">
        <v>1</v>
      </c>
      <c r="I183" s="39">
        <f>((E183*F183)*(G183-G183/3))/(H183+1)</f>
        <v>2048</v>
      </c>
      <c r="J183" s="40">
        <f>M183-E183</f>
        <v>1</v>
      </c>
      <c r="K183" s="30">
        <v>3</v>
      </c>
      <c r="L183" s="30">
        <v>1024</v>
      </c>
      <c r="M183" s="41">
        <v>3</v>
      </c>
      <c r="N183" s="33" t="s">
        <v>28</v>
      </c>
      <c r="O183" s="33">
        <v>4</v>
      </c>
      <c r="P183" s="33">
        <v>1000</v>
      </c>
      <c r="Q183" s="58">
        <v>1024</v>
      </c>
      <c r="R183" s="58">
        <f>(I183*1024*1024)/Q183/2</f>
        <v>1048576</v>
      </c>
      <c r="S183" s="51">
        <f>(R183*Q183)/(1024^2)</f>
        <v>1024</v>
      </c>
      <c r="T183" s="42">
        <v>1</v>
      </c>
      <c r="U183" s="43">
        <v>0</v>
      </c>
      <c r="V183" s="36">
        <v>8934500</v>
      </c>
      <c r="W183" s="44">
        <f>1000*O183*K183*J183/V183</f>
        <v>0.0013431081761710224</v>
      </c>
      <c r="X183" s="38">
        <f>V183/P183</f>
        <v>8934.5</v>
      </c>
      <c r="Y183" s="44">
        <f>W183*P183</f>
        <v>1.3431081761710224</v>
      </c>
      <c r="Z183" s="53">
        <f>(V183*Q183)/(1024^2)</f>
        <v>8725.09765625</v>
      </c>
    </row>
    <row r="184" spans="1:26" ht="12">
      <c r="A184" s="29" t="s">
        <v>38</v>
      </c>
      <c r="B184" s="29">
        <v>2</v>
      </c>
      <c r="C184" s="29">
        <v>2.6</v>
      </c>
      <c r="D184" s="30">
        <v>2</v>
      </c>
      <c r="E184" s="29">
        <f>M184*(2/3)</f>
        <v>2</v>
      </c>
      <c r="F184" s="30">
        <v>3</v>
      </c>
      <c r="G184" s="30">
        <v>1024</v>
      </c>
      <c r="H184" s="31">
        <v>1</v>
      </c>
      <c r="I184" s="39">
        <f>((E184*F184)*(G184-G184/3))/(H184+1)</f>
        <v>2048</v>
      </c>
      <c r="J184" s="40">
        <f>M184-E184</f>
        <v>1</v>
      </c>
      <c r="K184" s="30">
        <v>3</v>
      </c>
      <c r="L184" s="30">
        <v>1024</v>
      </c>
      <c r="M184" s="41">
        <v>3</v>
      </c>
      <c r="N184" s="33" t="s">
        <v>28</v>
      </c>
      <c r="O184" s="33">
        <v>4</v>
      </c>
      <c r="P184" s="33">
        <v>1000</v>
      </c>
      <c r="Q184" s="58">
        <v>2048</v>
      </c>
      <c r="R184" s="58">
        <f>(I184*1024*1024)/Q184/2</f>
        <v>524288</v>
      </c>
      <c r="S184" s="51">
        <f>(R184*Q184)/(1024^2)</f>
        <v>1024</v>
      </c>
      <c r="T184" s="42">
        <v>0.99</v>
      </c>
      <c r="U184" s="43">
        <v>0</v>
      </c>
      <c r="V184" s="36">
        <v>8478700</v>
      </c>
      <c r="W184" s="44">
        <f>1000*O184*K184*J184/V184</f>
        <v>0.0014153113095167892</v>
      </c>
      <c r="X184" s="38">
        <f>V184/P184</f>
        <v>8478.7</v>
      </c>
      <c r="Y184" s="44">
        <f>W184*P184</f>
        <v>1.4153113095167893</v>
      </c>
      <c r="Z184" s="53">
        <f>(V184*Q184)/(1024^2)</f>
        <v>16559.9609375</v>
      </c>
    </row>
    <row r="185" spans="1:26" ht="12">
      <c r="A185" s="29" t="s">
        <v>38</v>
      </c>
      <c r="B185" s="29">
        <v>2</v>
      </c>
      <c r="C185" s="29">
        <v>2.6</v>
      </c>
      <c r="D185" s="30">
        <v>2</v>
      </c>
      <c r="E185" s="29">
        <f>M185*(2/3)</f>
        <v>2</v>
      </c>
      <c r="F185" s="30">
        <v>3</v>
      </c>
      <c r="G185" s="30">
        <v>1024</v>
      </c>
      <c r="H185" s="31">
        <v>1</v>
      </c>
      <c r="I185" s="39">
        <f>((E185*F185)*(G185-G185/3))/(H185+1)</f>
        <v>2048</v>
      </c>
      <c r="J185" s="40">
        <f>M185-E185</f>
        <v>1</v>
      </c>
      <c r="K185" s="30">
        <v>3</v>
      </c>
      <c r="L185" s="30">
        <v>1024</v>
      </c>
      <c r="M185" s="41">
        <v>3</v>
      </c>
      <c r="N185" s="33" t="s">
        <v>28</v>
      </c>
      <c r="O185" s="33">
        <v>4</v>
      </c>
      <c r="P185" s="33">
        <v>1000</v>
      </c>
      <c r="Q185" s="58">
        <v>10240</v>
      </c>
      <c r="R185" s="58">
        <f>(I185*1024*1024)/Q185/2</f>
        <v>104857.6</v>
      </c>
      <c r="S185" s="51">
        <f>(R185*Q185)/(1024^2)</f>
        <v>1024</v>
      </c>
      <c r="T185" s="42">
        <v>0.99</v>
      </c>
      <c r="U185" s="43">
        <v>0</v>
      </c>
      <c r="V185" s="36">
        <v>8613500</v>
      </c>
      <c r="W185" s="44">
        <f>1000*O185*K185*J185/V185</f>
        <v>0.0013931618970221165</v>
      </c>
      <c r="X185" s="38">
        <f>V185/P185</f>
        <v>8613.5</v>
      </c>
      <c r="Y185" s="44">
        <f>W185*P185</f>
        <v>1.3931618970221165</v>
      </c>
      <c r="Z185" s="53">
        <f>(V185*Q185)/(1024^2)</f>
        <v>84116.2109375</v>
      </c>
    </row>
    <row r="186" spans="1:26" ht="12">
      <c r="A186" s="29" t="s">
        <v>38</v>
      </c>
      <c r="B186" s="29">
        <v>2</v>
      </c>
      <c r="C186" s="29">
        <v>2.6</v>
      </c>
      <c r="D186" s="30">
        <v>2</v>
      </c>
      <c r="E186" s="29">
        <f>M186*(2/3)</f>
        <v>2</v>
      </c>
      <c r="F186" s="30">
        <v>3</v>
      </c>
      <c r="G186" s="30">
        <v>1024</v>
      </c>
      <c r="H186" s="31">
        <v>1</v>
      </c>
      <c r="I186" s="39">
        <f>((E186*F186)*(G186-G186/3))/(H186+1)</f>
        <v>2048</v>
      </c>
      <c r="J186" s="40">
        <f>M186-E186</f>
        <v>1</v>
      </c>
      <c r="K186" s="30">
        <v>3</v>
      </c>
      <c r="L186" s="30">
        <v>1024</v>
      </c>
      <c r="M186" s="41">
        <v>3</v>
      </c>
      <c r="N186" s="33" t="s">
        <v>28</v>
      </c>
      <c r="O186" s="33">
        <v>4</v>
      </c>
      <c r="P186" s="33">
        <v>1</v>
      </c>
      <c r="Q186" s="58">
        <f>10*1024*1024</f>
        <v>10485760</v>
      </c>
      <c r="R186" s="58">
        <f>(I186*1024*1024)/Q186/2</f>
        <v>102.4</v>
      </c>
      <c r="S186" s="51">
        <f>(R186*Q186)/(1024^2)</f>
        <v>1024</v>
      </c>
      <c r="T186" s="42">
        <v>0.99</v>
      </c>
      <c r="U186" s="43">
        <v>0</v>
      </c>
      <c r="V186" s="36">
        <v>1934500</v>
      </c>
      <c r="W186" s="44">
        <f>1000*O186*K186*J186/V186</f>
        <v>0.0062031532695787026</v>
      </c>
      <c r="X186" s="38">
        <f>V186/P186</f>
        <v>1934500</v>
      </c>
      <c r="Y186" s="44">
        <f>W186*P186</f>
        <v>0.0062031532695787026</v>
      </c>
      <c r="Z186" s="53">
        <f>(V186*Q186)/(1024^2)</f>
        <v>19345000</v>
      </c>
    </row>
    <row r="188" spans="1:26" ht="12">
      <c r="A188" s="29" t="s">
        <v>38</v>
      </c>
      <c r="B188" s="29">
        <v>2</v>
      </c>
      <c r="C188" s="29">
        <v>2.6</v>
      </c>
      <c r="D188" s="30">
        <v>2</v>
      </c>
      <c r="E188" s="29">
        <f>M188*(2/3)</f>
        <v>2</v>
      </c>
      <c r="F188" s="30">
        <v>3</v>
      </c>
      <c r="G188" s="30">
        <v>1024</v>
      </c>
      <c r="H188" s="31">
        <v>1</v>
      </c>
      <c r="I188" s="39">
        <f>((E188*F188)*(G188-G188/3))/(H188+1)</f>
        <v>2048</v>
      </c>
      <c r="J188" s="40">
        <f>M188-E188</f>
        <v>1</v>
      </c>
      <c r="K188" s="30">
        <v>3</v>
      </c>
      <c r="L188" s="30">
        <v>1024</v>
      </c>
      <c r="M188" s="41">
        <v>3</v>
      </c>
      <c r="N188" s="33" t="s">
        <v>29</v>
      </c>
      <c r="O188" s="33">
        <v>1</v>
      </c>
      <c r="P188" s="33">
        <v>1</v>
      </c>
      <c r="Q188" s="58">
        <v>1024</v>
      </c>
      <c r="R188" s="58">
        <f>(I188*1024*1024)/Q188/2</f>
        <v>1048576</v>
      </c>
      <c r="S188" s="51">
        <f>(R188*Q188)/(1024^2)</f>
        <v>1024</v>
      </c>
      <c r="T188" s="42">
        <v>0.75</v>
      </c>
      <c r="U188" s="43">
        <v>0</v>
      </c>
      <c r="V188" s="36">
        <v>1895300</v>
      </c>
      <c r="W188" s="44">
        <f>1000*O188*K188*J188/V188</f>
        <v>0.0015828628713132485</v>
      </c>
      <c r="X188" s="38">
        <f>V188/P188</f>
        <v>1895300</v>
      </c>
      <c r="Y188" s="44">
        <f>W188*P188</f>
        <v>0.0015828628713132485</v>
      </c>
      <c r="Z188" s="53">
        <f>(V188*Q188)/(1024^2)</f>
        <v>1850.87890625</v>
      </c>
    </row>
    <row r="189" spans="1:26" ht="12">
      <c r="A189" s="29" t="s">
        <v>38</v>
      </c>
      <c r="B189" s="29">
        <v>2</v>
      </c>
      <c r="C189" s="29">
        <v>2.6</v>
      </c>
      <c r="D189" s="30">
        <v>2</v>
      </c>
      <c r="E189" s="29">
        <f>M189*(2/3)</f>
        <v>2</v>
      </c>
      <c r="F189" s="30">
        <v>3</v>
      </c>
      <c r="G189" s="30">
        <v>1024</v>
      </c>
      <c r="H189" s="31">
        <v>1</v>
      </c>
      <c r="I189" s="39">
        <f>((E189*F189)*(G189-G189/3))/(H189+1)</f>
        <v>2048</v>
      </c>
      <c r="J189" s="40">
        <f>M189-E189</f>
        <v>1</v>
      </c>
      <c r="K189" s="30">
        <v>3</v>
      </c>
      <c r="L189" s="30">
        <v>1024</v>
      </c>
      <c r="M189" s="41">
        <v>3</v>
      </c>
      <c r="N189" s="33" t="s">
        <v>29</v>
      </c>
      <c r="O189" s="33">
        <v>1</v>
      </c>
      <c r="P189" s="33">
        <v>1</v>
      </c>
      <c r="Q189" s="58">
        <v>2048</v>
      </c>
      <c r="R189" s="58">
        <f>(I189*1024*1024)/Q189/2</f>
        <v>524288</v>
      </c>
      <c r="S189" s="51">
        <f>(R189*Q189)/(1024^2)</f>
        <v>1024</v>
      </c>
      <c r="T189" s="42">
        <v>0.75</v>
      </c>
      <c r="U189" s="43">
        <v>0</v>
      </c>
      <c r="V189" s="36">
        <v>1865500</v>
      </c>
      <c r="W189" s="44">
        <f>1000*O189*K189*J189/V189</f>
        <v>0.0016081479496113642</v>
      </c>
      <c r="X189" s="38">
        <f>V189/P189</f>
        <v>1865500</v>
      </c>
      <c r="Y189" s="44">
        <f>W189*P189</f>
        <v>0.0016081479496113642</v>
      </c>
      <c r="Z189" s="53">
        <f>(V189*Q189)/(1024^2)</f>
        <v>3643.5546875</v>
      </c>
    </row>
    <row r="190" spans="1:26" ht="12">
      <c r="A190" s="29" t="s">
        <v>38</v>
      </c>
      <c r="B190" s="29">
        <v>2</v>
      </c>
      <c r="C190" s="29">
        <v>2.6</v>
      </c>
      <c r="D190" s="30">
        <v>2</v>
      </c>
      <c r="E190" s="29">
        <f>M190*(2/3)</f>
        <v>2</v>
      </c>
      <c r="F190" s="30">
        <v>3</v>
      </c>
      <c r="G190" s="30">
        <v>1024</v>
      </c>
      <c r="H190" s="31">
        <v>1</v>
      </c>
      <c r="I190" s="39">
        <f>((E190*F190)*(G190-G190/3))/(H190+1)</f>
        <v>2048</v>
      </c>
      <c r="J190" s="40">
        <f>M190-E190</f>
        <v>1</v>
      </c>
      <c r="K190" s="30">
        <v>3</v>
      </c>
      <c r="L190" s="30">
        <v>1024</v>
      </c>
      <c r="M190" s="41">
        <v>3</v>
      </c>
      <c r="N190" s="33" t="s">
        <v>29</v>
      </c>
      <c r="O190" s="33">
        <v>1</v>
      </c>
      <c r="P190" s="33">
        <v>1</v>
      </c>
      <c r="Q190" s="58">
        <v>10240</v>
      </c>
      <c r="R190" s="58">
        <f>(I190*1024*1024)/Q190/2</f>
        <v>104857.6</v>
      </c>
      <c r="S190" s="51">
        <f>(R190*Q190)/(1024^2)</f>
        <v>1024</v>
      </c>
      <c r="T190" s="42">
        <v>0.75</v>
      </c>
      <c r="U190" s="43">
        <v>0</v>
      </c>
      <c r="V190" s="36">
        <v>1809200</v>
      </c>
      <c r="W190" s="44">
        <f>1000*O190*K190*J190/V190</f>
        <v>0.0016581914658412558</v>
      </c>
      <c r="X190" s="38">
        <f>V190/P190</f>
        <v>1809200</v>
      </c>
      <c r="Y190" s="44">
        <f>W190*P190</f>
        <v>0.0016581914658412558</v>
      </c>
      <c r="Z190" s="53">
        <f>(V190*Q190)/(1024^2)</f>
        <v>17667.96875</v>
      </c>
    </row>
    <row r="191" spans="1:26" ht="12">
      <c r="A191" s="29" t="s">
        <v>38</v>
      </c>
      <c r="B191" s="29">
        <v>2</v>
      </c>
      <c r="C191" s="29">
        <v>2.6</v>
      </c>
      <c r="D191" s="30">
        <v>2</v>
      </c>
      <c r="E191" s="29">
        <f>M191*(2/3)</f>
        <v>2</v>
      </c>
      <c r="F191" s="30">
        <v>3</v>
      </c>
      <c r="G191" s="30">
        <v>1024</v>
      </c>
      <c r="H191" s="31">
        <v>1</v>
      </c>
      <c r="I191" s="39">
        <f>((E191*F191)*(G191-G191/3))/(H191+1)</f>
        <v>2048</v>
      </c>
      <c r="J191" s="40">
        <f>M191-E191</f>
        <v>1</v>
      </c>
      <c r="K191" s="30">
        <v>3</v>
      </c>
      <c r="L191" s="30">
        <v>1024</v>
      </c>
      <c r="M191" s="41">
        <v>3</v>
      </c>
      <c r="N191" s="33" t="s">
        <v>29</v>
      </c>
      <c r="O191" s="33">
        <v>1</v>
      </c>
      <c r="P191" s="33">
        <v>1</v>
      </c>
      <c r="Q191" s="58">
        <f>10*1024*1024</f>
        <v>10485760</v>
      </c>
      <c r="R191" s="58">
        <f>(I191*1024*1024)/Q191/2</f>
        <v>102.4</v>
      </c>
      <c r="S191" s="51">
        <f>(R191*Q191)/(1024^2)</f>
        <v>1024</v>
      </c>
      <c r="T191" s="42">
        <v>0.76</v>
      </c>
      <c r="U191" s="43">
        <v>0</v>
      </c>
      <c r="V191" s="36">
        <v>1939200</v>
      </c>
      <c r="W191" s="44">
        <f>1000*O191*K191*J191/V191</f>
        <v>0.001547029702970297</v>
      </c>
      <c r="X191" s="38">
        <f>V191/P191</f>
        <v>1939200</v>
      </c>
      <c r="Y191" s="44">
        <f>W191*P191</f>
        <v>0.001547029702970297</v>
      </c>
      <c r="Z191" s="53">
        <f>(V191*Q191)/(1024^2)</f>
        <v>19392000</v>
      </c>
    </row>
    <row r="193" spans="1:26" ht="12">
      <c r="A193" s="29" t="s">
        <v>38</v>
      </c>
      <c r="B193" s="29">
        <v>2</v>
      </c>
      <c r="C193" s="29">
        <v>2.6</v>
      </c>
      <c r="D193" s="30">
        <v>2</v>
      </c>
      <c r="E193" s="29">
        <f>M193*(2/3)</f>
        <v>2</v>
      </c>
      <c r="F193" s="30">
        <v>3</v>
      </c>
      <c r="G193" s="30">
        <v>1024</v>
      </c>
      <c r="H193" s="31">
        <v>1</v>
      </c>
      <c r="I193" s="39">
        <f>((E193*F193)*(G193-G193/3))/(H193+1)</f>
        <v>2048</v>
      </c>
      <c r="J193" s="40">
        <f>M193-E193</f>
        <v>1</v>
      </c>
      <c r="K193" s="30">
        <v>3</v>
      </c>
      <c r="L193" s="30">
        <v>1024</v>
      </c>
      <c r="M193" s="41">
        <v>3</v>
      </c>
      <c r="N193" s="33" t="s">
        <v>30</v>
      </c>
      <c r="O193" s="33">
        <v>8</v>
      </c>
      <c r="P193" s="33">
        <v>1000</v>
      </c>
      <c r="Q193" s="58">
        <v>1024</v>
      </c>
      <c r="R193" s="58">
        <f>(I193*1024*1024)/Q193/2</f>
        <v>1048576</v>
      </c>
      <c r="S193" s="51">
        <f>(R193*Q193)/(1024^2)</f>
        <v>1024</v>
      </c>
      <c r="T193" s="42">
        <v>0.43</v>
      </c>
      <c r="U193" s="43">
        <v>0.54</v>
      </c>
      <c r="V193" s="36">
        <v>93600</v>
      </c>
      <c r="W193" s="44">
        <f>1000*O193*K193*J193/V193</f>
        <v>0.2564102564102564</v>
      </c>
      <c r="X193" s="38">
        <f>V193/P193</f>
        <v>93.6</v>
      </c>
      <c r="Y193" s="44">
        <f>W193*P193</f>
        <v>256.4102564102564</v>
      </c>
      <c r="Z193" s="53">
        <f>(V193*Q193)/(1024^2)</f>
        <v>91.40625</v>
      </c>
    </row>
    <row r="194" spans="1:26" ht="12">
      <c r="A194" s="29" t="s">
        <v>38</v>
      </c>
      <c r="B194" s="29">
        <v>2</v>
      </c>
      <c r="C194" s="29">
        <v>2.6</v>
      </c>
      <c r="D194" s="30">
        <v>2</v>
      </c>
      <c r="E194" s="29">
        <f>M194*(2/3)</f>
        <v>2</v>
      </c>
      <c r="F194" s="30">
        <v>3</v>
      </c>
      <c r="G194" s="30">
        <v>1024</v>
      </c>
      <c r="H194" s="31">
        <v>1</v>
      </c>
      <c r="I194" s="39">
        <f>((E194*F194)*(G194-G194/3))/(H194+1)</f>
        <v>2048</v>
      </c>
      <c r="J194" s="40">
        <f>M194-E194</f>
        <v>1</v>
      </c>
      <c r="K194" s="30">
        <v>3</v>
      </c>
      <c r="L194" s="30">
        <v>1024</v>
      </c>
      <c r="M194" s="41">
        <v>3</v>
      </c>
      <c r="N194" s="33" t="s">
        <v>30</v>
      </c>
      <c r="O194" s="33">
        <v>8</v>
      </c>
      <c r="P194" s="33">
        <v>1000</v>
      </c>
      <c r="Q194" s="58">
        <v>2048</v>
      </c>
      <c r="R194" s="58">
        <f>(I194*1024*1024)/Q194/2</f>
        <v>524288</v>
      </c>
      <c r="S194" s="51">
        <f>(R194*Q194)/(1024^2)</f>
        <v>1024</v>
      </c>
      <c r="T194" s="42">
        <v>0.34</v>
      </c>
      <c r="U194" s="43">
        <v>0.52</v>
      </c>
      <c r="V194" s="36">
        <v>47600</v>
      </c>
      <c r="W194" s="44">
        <f>1000*O194*K194*J194/V194</f>
        <v>0.5042016806722689</v>
      </c>
      <c r="X194" s="38">
        <f>V194/P194</f>
        <v>47.6</v>
      </c>
      <c r="Y194" s="44">
        <f>W194*P194</f>
        <v>504.2016806722689</v>
      </c>
      <c r="Z194" s="53">
        <f>(V194*Q194)/(1024^2)</f>
        <v>92.96875</v>
      </c>
    </row>
    <row r="195" spans="1:26" ht="12">
      <c r="A195" s="29" t="s">
        <v>38</v>
      </c>
      <c r="B195" s="29">
        <v>2</v>
      </c>
      <c r="C195" s="29">
        <v>2.6</v>
      </c>
      <c r="D195" s="30">
        <v>2</v>
      </c>
      <c r="E195" s="29">
        <f>M195*(2/3)</f>
        <v>2</v>
      </c>
      <c r="F195" s="30">
        <v>3</v>
      </c>
      <c r="G195" s="30">
        <v>1024</v>
      </c>
      <c r="H195" s="31">
        <v>1</v>
      </c>
      <c r="I195" s="39">
        <f>((E195*F195)*(G195-G195/3))/(H195+1)</f>
        <v>2048</v>
      </c>
      <c r="J195" s="40">
        <f>M195-E195</f>
        <v>1</v>
      </c>
      <c r="K195" s="30">
        <v>3</v>
      </c>
      <c r="L195" s="30">
        <v>1024</v>
      </c>
      <c r="M195" s="41">
        <v>3</v>
      </c>
      <c r="N195" s="33" t="s">
        <v>30</v>
      </c>
      <c r="O195" s="33">
        <v>8</v>
      </c>
      <c r="P195" s="33">
        <v>1000</v>
      </c>
      <c r="Q195" s="58">
        <v>10240</v>
      </c>
      <c r="R195" s="58">
        <f>(I195*1024*1024)/Q195/2</f>
        <v>104857.6</v>
      </c>
      <c r="S195" s="51">
        <f>(R195*Q195)/(1024^2)</f>
        <v>1024</v>
      </c>
      <c r="T195" s="42">
        <v>0.34</v>
      </c>
      <c r="U195" s="43">
        <v>0.52</v>
      </c>
      <c r="V195" s="36">
        <v>8500</v>
      </c>
      <c r="W195" s="44">
        <f>1000*O195*K195*J195/V195</f>
        <v>2.823529411764706</v>
      </c>
      <c r="X195" s="38">
        <f>V195/P195</f>
        <v>8.5</v>
      </c>
      <c r="Y195" s="44">
        <f>W195*P195</f>
        <v>2823.529411764706</v>
      </c>
      <c r="Z195" s="53">
        <f>(V195*Q195)/(1024^2)</f>
        <v>83.0078125</v>
      </c>
    </row>
    <row r="196" spans="1:26" ht="12">
      <c r="A196" s="29" t="s">
        <v>38</v>
      </c>
      <c r="B196" s="29">
        <v>2</v>
      </c>
      <c r="C196" s="29">
        <v>2.6</v>
      </c>
      <c r="D196" s="30">
        <v>2</v>
      </c>
      <c r="E196" s="29">
        <f>M196*(2/3)</f>
        <v>2</v>
      </c>
      <c r="F196" s="30">
        <v>3</v>
      </c>
      <c r="G196" s="30">
        <v>1024</v>
      </c>
      <c r="H196" s="31">
        <v>1</v>
      </c>
      <c r="I196" s="39">
        <f>((E196*F196)*(G196-G196/3))/(H196+1)</f>
        <v>2048</v>
      </c>
      <c r="J196" s="40">
        <f>M196-E196</f>
        <v>1</v>
      </c>
      <c r="K196" s="30">
        <v>3</v>
      </c>
      <c r="L196" s="30">
        <v>1024</v>
      </c>
      <c r="M196" s="41">
        <v>3</v>
      </c>
      <c r="N196" s="33" t="s">
        <v>30</v>
      </c>
      <c r="O196" s="33">
        <v>8</v>
      </c>
      <c r="P196" s="33">
        <v>1</v>
      </c>
      <c r="Q196" s="58">
        <f>10*1024*1024</f>
        <v>10485760</v>
      </c>
      <c r="R196" s="58">
        <f>(I196*1024*1024)/Q196/2</f>
        <v>102.4</v>
      </c>
      <c r="S196" s="51">
        <f>(R196*Q196)/(1024^2)</f>
        <v>1024</v>
      </c>
      <c r="T196" s="42">
        <v>0.4</v>
      </c>
      <c r="U196" s="43">
        <v>0.62</v>
      </c>
      <c r="V196" s="36">
        <v>7.39</v>
      </c>
      <c r="W196" s="44">
        <f>1000*O196*K196*J196/V196</f>
        <v>3247.6319350473614</v>
      </c>
      <c r="X196" s="38">
        <f>V196/P196</f>
        <v>7.39</v>
      </c>
      <c r="Y196" s="44">
        <f>W196*P196</f>
        <v>3247.6319350473614</v>
      </c>
      <c r="Z196" s="53">
        <f>(V196*Q196)/(1024^2)</f>
        <v>73.89999999999999</v>
      </c>
    </row>
    <row r="198" spans="1:26" ht="12">
      <c r="A198" s="29" t="s">
        <v>38</v>
      </c>
      <c r="B198" s="29">
        <v>2</v>
      </c>
      <c r="C198" s="29">
        <v>2.6</v>
      </c>
      <c r="D198" s="30">
        <v>2</v>
      </c>
      <c r="E198" s="29">
        <f>M198*(2/3)</f>
        <v>2</v>
      </c>
      <c r="F198" s="30">
        <v>3</v>
      </c>
      <c r="G198" s="30">
        <v>1024</v>
      </c>
      <c r="H198" s="31">
        <v>1</v>
      </c>
      <c r="I198" s="39">
        <f>((E198*F198)*(G198-G198/3))/(H198+1)</f>
        <v>2048</v>
      </c>
      <c r="J198" s="40">
        <f>M198-E198</f>
        <v>1</v>
      </c>
      <c r="K198" s="30">
        <v>3</v>
      </c>
      <c r="L198" s="30">
        <v>1024</v>
      </c>
      <c r="M198" s="41">
        <v>3</v>
      </c>
      <c r="N198" s="33" t="s">
        <v>31</v>
      </c>
      <c r="O198" s="33">
        <v>1</v>
      </c>
      <c r="P198" s="33">
        <v>1</v>
      </c>
      <c r="Q198" s="58">
        <v>1024</v>
      </c>
      <c r="R198" s="58">
        <f>(I198*1024*1024)/Q198/2</f>
        <v>1048576</v>
      </c>
      <c r="S198" s="51">
        <f>(R198*Q198)/(1024^2)</f>
        <v>1024</v>
      </c>
      <c r="T198" s="42">
        <v>0.11</v>
      </c>
      <c r="U198" s="43">
        <v>0.12</v>
      </c>
      <c r="V198" s="36">
        <v>4600</v>
      </c>
      <c r="W198" s="44">
        <f>1000*O198*K198*J198/V198</f>
        <v>0.6521739130434783</v>
      </c>
      <c r="X198" s="38">
        <f>V198/P198</f>
        <v>4600</v>
      </c>
      <c r="Y198" s="44">
        <f>W198*P198</f>
        <v>0.6521739130434783</v>
      </c>
      <c r="Z198" s="53">
        <f>(V198*Q198)/(1024^2)</f>
        <v>4.4921875</v>
      </c>
    </row>
    <row r="199" spans="1:26" ht="12">
      <c r="A199" s="29" t="s">
        <v>38</v>
      </c>
      <c r="B199" s="29">
        <v>2</v>
      </c>
      <c r="C199" s="29">
        <v>2.6</v>
      </c>
      <c r="D199" s="30">
        <v>2</v>
      </c>
      <c r="E199" s="29">
        <f>M199*(2/3)</f>
        <v>2</v>
      </c>
      <c r="F199" s="30">
        <v>3</v>
      </c>
      <c r="G199" s="30">
        <v>1024</v>
      </c>
      <c r="H199" s="31">
        <v>1</v>
      </c>
      <c r="I199" s="39">
        <f>((E199*F199)*(G199-G199/3))/(H199+1)</f>
        <v>2048</v>
      </c>
      <c r="J199" s="40">
        <f>M199-E199</f>
        <v>1</v>
      </c>
      <c r="K199" s="30">
        <v>3</v>
      </c>
      <c r="L199" s="30">
        <v>1024</v>
      </c>
      <c r="M199" s="41">
        <v>3</v>
      </c>
      <c r="N199" s="33" t="s">
        <v>31</v>
      </c>
      <c r="O199" s="33">
        <v>1</v>
      </c>
      <c r="P199" s="33">
        <v>1</v>
      </c>
      <c r="Q199" s="58">
        <v>2048</v>
      </c>
      <c r="R199" s="58">
        <f>(I199*1024*1024)/Q199/2</f>
        <v>524288</v>
      </c>
      <c r="S199" s="51">
        <f>(R199*Q199)/(1024^2)</f>
        <v>1024</v>
      </c>
      <c r="T199" s="42">
        <v>0.1</v>
      </c>
      <c r="U199" s="43">
        <v>0.13</v>
      </c>
      <c r="V199" s="36">
        <v>4200</v>
      </c>
      <c r="W199" s="44">
        <f>1000*O199*K199*J199/V199</f>
        <v>0.7142857142857143</v>
      </c>
      <c r="X199" s="38">
        <f>V199/P199</f>
        <v>4200</v>
      </c>
      <c r="Y199" s="44">
        <f>W199*P199</f>
        <v>0.7142857142857143</v>
      </c>
      <c r="Z199" s="53">
        <f>(V199*Q199)/(1024^2)</f>
        <v>8.203125</v>
      </c>
    </row>
    <row r="200" spans="1:26" ht="12">
      <c r="A200" s="29" t="s">
        <v>38</v>
      </c>
      <c r="B200" s="29">
        <v>2</v>
      </c>
      <c r="C200" s="29">
        <v>2.6</v>
      </c>
      <c r="D200" s="30">
        <v>2</v>
      </c>
      <c r="E200" s="29">
        <f>M200*(2/3)</f>
        <v>2</v>
      </c>
      <c r="F200" s="30">
        <v>3</v>
      </c>
      <c r="G200" s="30">
        <v>1024</v>
      </c>
      <c r="H200" s="31">
        <v>1</v>
      </c>
      <c r="I200" s="39">
        <f>((E200*F200)*(G200-G200/3))/(H200+1)</f>
        <v>2048</v>
      </c>
      <c r="J200" s="40">
        <f>M200-E200</f>
        <v>1</v>
      </c>
      <c r="K200" s="30">
        <v>3</v>
      </c>
      <c r="L200" s="30">
        <v>1024</v>
      </c>
      <c r="M200" s="41">
        <v>3</v>
      </c>
      <c r="N200" s="33" t="s">
        <v>31</v>
      </c>
      <c r="O200" s="33">
        <v>1</v>
      </c>
      <c r="P200" s="33">
        <v>1</v>
      </c>
      <c r="Q200" s="58">
        <v>10240</v>
      </c>
      <c r="R200" s="58">
        <f>(I200*1024*1024)/Q200/2</f>
        <v>104857.6</v>
      </c>
      <c r="S200" s="51">
        <f>(R200*Q200)/(1024^2)</f>
        <v>1024</v>
      </c>
      <c r="T200" s="42">
        <v>0.13</v>
      </c>
      <c r="U200" s="43">
        <v>0.18</v>
      </c>
      <c r="V200" s="36">
        <v>2500</v>
      </c>
      <c r="W200" s="44">
        <f>1000*O200*K200*J200/V200</f>
        <v>1.2</v>
      </c>
      <c r="X200" s="38">
        <f>V200/P200</f>
        <v>2500</v>
      </c>
      <c r="Y200" s="44">
        <f>W200*P200</f>
        <v>1.2</v>
      </c>
      <c r="Z200" s="53">
        <f>(V200*Q200)/(1024^2)</f>
        <v>24.4140625</v>
      </c>
    </row>
    <row r="201" spans="1:26" ht="12">
      <c r="A201" s="29" t="s">
        <v>38</v>
      </c>
      <c r="B201" s="29">
        <v>2</v>
      </c>
      <c r="C201" s="29">
        <v>2.6</v>
      </c>
      <c r="D201" s="30">
        <v>2</v>
      </c>
      <c r="E201" s="29">
        <f>M201*(2/3)</f>
        <v>2</v>
      </c>
      <c r="F201" s="30">
        <v>3</v>
      </c>
      <c r="G201" s="30">
        <v>1024</v>
      </c>
      <c r="H201" s="31">
        <v>1</v>
      </c>
      <c r="I201" s="39">
        <f>((E201*F201)*(G201-G201/3))/(H201+1)</f>
        <v>2048</v>
      </c>
      <c r="J201" s="40">
        <f>M201-E201</f>
        <v>1</v>
      </c>
      <c r="K201" s="30">
        <v>3</v>
      </c>
      <c r="L201" s="30">
        <v>1024</v>
      </c>
      <c r="M201" s="41">
        <v>3</v>
      </c>
      <c r="N201" s="33" t="s">
        <v>31</v>
      </c>
      <c r="O201" s="33">
        <v>1</v>
      </c>
      <c r="P201" s="33">
        <v>1</v>
      </c>
      <c r="Q201" s="58">
        <f>10*1024*1024</f>
        <v>10485760</v>
      </c>
      <c r="R201" s="58">
        <f>(I201*1024*1024)/Q201/2</f>
        <v>102.4</v>
      </c>
      <c r="S201" s="51">
        <f>(R201*Q201)/(1024^2)</f>
        <v>1024</v>
      </c>
      <c r="T201" s="42">
        <v>0.19</v>
      </c>
      <c r="U201" s="43">
        <v>0.36</v>
      </c>
      <c r="V201" s="36">
        <v>5.28</v>
      </c>
      <c r="W201" s="44">
        <f>1000*O201*K201*J201/V201</f>
        <v>568.1818181818181</v>
      </c>
      <c r="X201" s="38">
        <f>V201/P201</f>
        <v>5.28</v>
      </c>
      <c r="Y201" s="44">
        <f>W201*P201</f>
        <v>568.1818181818181</v>
      </c>
      <c r="Z201" s="53">
        <f>(V201*Q201)/(1024^2)</f>
        <v>52.800000000000004</v>
      </c>
    </row>
    <row r="203" spans="1:26" ht="12">
      <c r="A203" s="29" t="s">
        <v>38</v>
      </c>
      <c r="B203" s="29">
        <v>2</v>
      </c>
      <c r="C203" s="29">
        <v>2.6</v>
      </c>
      <c r="D203" s="30">
        <v>2</v>
      </c>
      <c r="E203" s="29">
        <f>M203*(2/3)</f>
        <v>2</v>
      </c>
      <c r="F203" s="30">
        <v>3</v>
      </c>
      <c r="G203" s="30">
        <v>1024</v>
      </c>
      <c r="H203" s="31">
        <v>1</v>
      </c>
      <c r="I203" s="39">
        <f>((E203*F203)*(G203-G203/3))/(H203+1)</f>
        <v>2048</v>
      </c>
      <c r="J203" s="40">
        <f>M203-E203</f>
        <v>1</v>
      </c>
      <c r="K203" s="30">
        <v>3</v>
      </c>
      <c r="L203" s="30">
        <v>1024</v>
      </c>
      <c r="M203" s="41">
        <v>3</v>
      </c>
      <c r="N203" s="33" t="s">
        <v>32</v>
      </c>
      <c r="O203" s="33">
        <v>8</v>
      </c>
      <c r="P203" s="33">
        <v>1000</v>
      </c>
      <c r="Q203" s="58">
        <v>1024</v>
      </c>
      <c r="R203" s="58">
        <f>(I203*1024*1024)/Q203/2</f>
        <v>1048576</v>
      </c>
      <c r="S203" s="51">
        <f>(R203*Q203)/(1024^2)</f>
        <v>1024</v>
      </c>
      <c r="T203" s="42">
        <v>0.51</v>
      </c>
      <c r="U203" s="43">
        <v>0.22</v>
      </c>
      <c r="V203" s="36">
        <v>112700</v>
      </c>
      <c r="W203" s="44">
        <f>1000*O203*K203*J203/V203</f>
        <v>0.2129547471162378</v>
      </c>
      <c r="X203" s="38">
        <f>V203/P203</f>
        <v>112.7</v>
      </c>
      <c r="Y203" s="44">
        <f>W203*P203</f>
        <v>212.9547471162378</v>
      </c>
      <c r="Z203" s="53">
        <f>(V203*Q203)/(1024^2)</f>
        <v>110.05859375</v>
      </c>
    </row>
    <row r="204" spans="1:26" ht="12">
      <c r="A204" s="29" t="s">
        <v>38</v>
      </c>
      <c r="B204" s="29">
        <v>2</v>
      </c>
      <c r="C204" s="29">
        <v>2.6</v>
      </c>
      <c r="D204" s="30">
        <v>2</v>
      </c>
      <c r="E204" s="29">
        <f>M204*(2/3)</f>
        <v>2</v>
      </c>
      <c r="F204" s="30">
        <v>3</v>
      </c>
      <c r="G204" s="30">
        <v>1024</v>
      </c>
      <c r="H204" s="31">
        <v>1</v>
      </c>
      <c r="I204" s="39">
        <f>((E204*F204)*(G204-G204/3))/(H204+1)</f>
        <v>2048</v>
      </c>
      <c r="J204" s="40">
        <f>M204-E204</f>
        <v>1</v>
      </c>
      <c r="K204" s="30">
        <v>3</v>
      </c>
      <c r="L204" s="30">
        <v>1024</v>
      </c>
      <c r="M204" s="41">
        <v>3</v>
      </c>
      <c r="N204" s="33" t="s">
        <v>32</v>
      </c>
      <c r="O204" s="33">
        <v>8</v>
      </c>
      <c r="P204" s="33">
        <v>1000</v>
      </c>
      <c r="Q204" s="58">
        <v>2048</v>
      </c>
      <c r="R204" s="58">
        <f>(I204*1024*1024)/Q204/2</f>
        <v>524288</v>
      </c>
      <c r="S204" s="51">
        <f>(R204*Q204)/(1024^2)</f>
        <v>1024</v>
      </c>
      <c r="T204" s="42">
        <v>0.44</v>
      </c>
      <c r="U204" s="43">
        <v>0.18</v>
      </c>
      <c r="V204" s="36">
        <v>57200</v>
      </c>
      <c r="W204" s="44">
        <f>1000*O204*K204*J204/V204</f>
        <v>0.4195804195804196</v>
      </c>
      <c r="X204" s="38">
        <f>V204/P204</f>
        <v>57.2</v>
      </c>
      <c r="Y204" s="44">
        <f>W204*P204</f>
        <v>419.5804195804196</v>
      </c>
      <c r="Z204" s="53">
        <f>(V204*Q204)/(1024^2)</f>
        <v>111.71875</v>
      </c>
    </row>
    <row r="205" spans="1:26" ht="12">
      <c r="A205" s="29" t="s">
        <v>38</v>
      </c>
      <c r="B205" s="29">
        <v>2</v>
      </c>
      <c r="C205" s="29">
        <v>2.6</v>
      </c>
      <c r="D205" s="30">
        <v>2</v>
      </c>
      <c r="E205" s="29">
        <f>M205*(2/3)</f>
        <v>2</v>
      </c>
      <c r="F205" s="30">
        <v>3</v>
      </c>
      <c r="G205" s="30">
        <v>1024</v>
      </c>
      <c r="H205" s="31">
        <v>1</v>
      </c>
      <c r="I205" s="39">
        <f>((E205*F205)*(G205-G205/3))/(H205+1)</f>
        <v>2048</v>
      </c>
      <c r="J205" s="40">
        <f>M205-E205</f>
        <v>1</v>
      </c>
      <c r="K205" s="30">
        <v>3</v>
      </c>
      <c r="L205" s="30">
        <v>1024</v>
      </c>
      <c r="M205" s="41">
        <v>3</v>
      </c>
      <c r="N205" s="33" t="s">
        <v>32</v>
      </c>
      <c r="O205" s="33">
        <v>8</v>
      </c>
      <c r="P205" s="33">
        <v>1000</v>
      </c>
      <c r="Q205" s="58">
        <v>10240</v>
      </c>
      <c r="R205" s="58">
        <f>(I205*1024*1024)/Q205/2</f>
        <v>104857.6</v>
      </c>
      <c r="S205" s="51">
        <f>(R205*Q205)/(1024^2)</f>
        <v>1024</v>
      </c>
      <c r="T205" s="42">
        <v>0.63</v>
      </c>
      <c r="U205" s="43">
        <v>0.22</v>
      </c>
      <c r="V205" s="36">
        <v>10500</v>
      </c>
      <c r="W205" s="44">
        <f>1000*O205*K205*J205/V205</f>
        <v>2.2857142857142856</v>
      </c>
      <c r="X205" s="38">
        <f>V205/P205</f>
        <v>10.5</v>
      </c>
      <c r="Y205" s="44">
        <f>W205*P205</f>
        <v>2285.714285714286</v>
      </c>
      <c r="Z205" s="53">
        <f>(V205*Q205)/(1024^2)</f>
        <v>102.5390625</v>
      </c>
    </row>
    <row r="206" spans="1:26" ht="12">
      <c r="A206" s="29" t="s">
        <v>38</v>
      </c>
      <c r="B206" s="29">
        <v>2</v>
      </c>
      <c r="C206" s="29">
        <v>2.6</v>
      </c>
      <c r="D206" s="30">
        <v>2</v>
      </c>
      <c r="E206" s="29">
        <f>M206*(2/3)</f>
        <v>2</v>
      </c>
      <c r="F206" s="30">
        <v>3</v>
      </c>
      <c r="G206" s="30">
        <v>1024</v>
      </c>
      <c r="H206" s="31">
        <v>1</v>
      </c>
      <c r="I206" s="39">
        <f>((E206*F206)*(G206-G206/3))/(H206+1)</f>
        <v>2048</v>
      </c>
      <c r="J206" s="40">
        <f>M206-E206</f>
        <v>1</v>
      </c>
      <c r="K206" s="30">
        <v>3</v>
      </c>
      <c r="L206" s="30">
        <v>1024</v>
      </c>
      <c r="M206" s="41">
        <v>3</v>
      </c>
      <c r="N206" s="33" t="s">
        <v>32</v>
      </c>
      <c r="O206" s="33">
        <v>8</v>
      </c>
      <c r="P206" s="33">
        <v>1</v>
      </c>
      <c r="Q206" s="58">
        <f>10*1024*1024</f>
        <v>10485760</v>
      </c>
      <c r="R206" s="58">
        <f>(I206*1024*1024)/Q206/2</f>
        <v>102.4</v>
      </c>
      <c r="S206" s="51">
        <f>(R206*Q206)/(1024^2)</f>
        <v>1024</v>
      </c>
      <c r="T206" s="42">
        <v>0.63</v>
      </c>
      <c r="U206" s="43">
        <v>0.17</v>
      </c>
      <c r="V206" s="36">
        <v>10.35</v>
      </c>
      <c r="W206" s="44">
        <f>1000*O206*K206*J206/V206</f>
        <v>2318.840579710145</v>
      </c>
      <c r="X206" s="38">
        <f>V206/P206</f>
        <v>10.35</v>
      </c>
      <c r="Y206" s="44">
        <f>W206*P206</f>
        <v>2318.840579710145</v>
      </c>
      <c r="Z206" s="53">
        <f>(V206*Q206)/(1024^2)</f>
        <v>103.5</v>
      </c>
    </row>
    <row r="208" spans="1:26" ht="12">
      <c r="A208" s="29" t="s">
        <v>38</v>
      </c>
      <c r="B208" s="29">
        <v>2</v>
      </c>
      <c r="C208" s="29">
        <v>2.6</v>
      </c>
      <c r="D208" s="30">
        <v>2</v>
      </c>
      <c r="E208" s="29">
        <f>M208*(2/3)</f>
        <v>2</v>
      </c>
      <c r="F208" s="30">
        <v>3</v>
      </c>
      <c r="G208" s="30">
        <v>1024</v>
      </c>
      <c r="H208" s="31">
        <v>1</v>
      </c>
      <c r="I208" s="39">
        <f>((E208*F208)*(G208-G208/3))/(H208+1)</f>
        <v>2048</v>
      </c>
      <c r="J208" s="40">
        <f>M208-E208</f>
        <v>1</v>
      </c>
      <c r="K208" s="30">
        <v>3</v>
      </c>
      <c r="L208" s="30">
        <v>1024</v>
      </c>
      <c r="M208" s="41">
        <v>3</v>
      </c>
      <c r="N208" s="33" t="s">
        <v>33</v>
      </c>
      <c r="O208" s="33">
        <v>1</v>
      </c>
      <c r="P208" s="33">
        <v>1</v>
      </c>
      <c r="Q208" s="58">
        <v>1024</v>
      </c>
      <c r="R208" s="58">
        <f>(I208*1024*1024)/Q208/2</f>
        <v>1048576</v>
      </c>
      <c r="S208" s="51">
        <f>(R208*Q208)/(1024^2)</f>
        <v>1024</v>
      </c>
      <c r="T208" s="42">
        <v>0.2</v>
      </c>
      <c r="U208" s="43">
        <v>0.09</v>
      </c>
      <c r="V208" s="36">
        <v>9400</v>
      </c>
      <c r="W208" s="44">
        <f>1000*O208*K208*J208/V208</f>
        <v>0.3191489361702128</v>
      </c>
      <c r="X208" s="38">
        <f>V208/P208</f>
        <v>9400</v>
      </c>
      <c r="Y208" s="44">
        <f>W208*P208</f>
        <v>0.3191489361702128</v>
      </c>
      <c r="Z208" s="53">
        <f>(V208*Q208)/(1024^2)</f>
        <v>9.1796875</v>
      </c>
    </row>
    <row r="209" spans="1:26" ht="12">
      <c r="A209" s="29" t="s">
        <v>38</v>
      </c>
      <c r="B209" s="29">
        <v>2</v>
      </c>
      <c r="C209" s="29">
        <v>2.6</v>
      </c>
      <c r="D209" s="30">
        <v>2</v>
      </c>
      <c r="E209" s="29">
        <f>M209*(2/3)</f>
        <v>2</v>
      </c>
      <c r="F209" s="30">
        <v>3</v>
      </c>
      <c r="G209" s="30">
        <v>1024</v>
      </c>
      <c r="H209" s="31">
        <v>1</v>
      </c>
      <c r="I209" s="39">
        <f>((E209*F209)*(G209-G209/3))/(H209+1)</f>
        <v>2048</v>
      </c>
      <c r="J209" s="40">
        <f>M209-E209</f>
        <v>1</v>
      </c>
      <c r="K209" s="30">
        <v>3</v>
      </c>
      <c r="L209" s="30">
        <v>1024</v>
      </c>
      <c r="M209" s="41">
        <v>3</v>
      </c>
      <c r="N209" s="33" t="s">
        <v>33</v>
      </c>
      <c r="O209" s="33">
        <v>1</v>
      </c>
      <c r="P209" s="33">
        <v>1</v>
      </c>
      <c r="Q209" s="58">
        <v>2048</v>
      </c>
      <c r="R209" s="58">
        <f>(I209*1024*1024)/Q209/2</f>
        <v>524288</v>
      </c>
      <c r="S209" s="51">
        <f>(R209*Q209)/(1024^2)</f>
        <v>1024</v>
      </c>
      <c r="T209" s="42">
        <v>0.22</v>
      </c>
      <c r="U209" s="43">
        <v>0.08</v>
      </c>
      <c r="V209" s="36">
        <v>7800</v>
      </c>
      <c r="W209" s="44">
        <f>1000*O209*K209*J209/V209</f>
        <v>0.38461538461538464</v>
      </c>
      <c r="X209" s="38">
        <f>V209/P209</f>
        <v>7800</v>
      </c>
      <c r="Y209" s="44">
        <f>W209*P209</f>
        <v>0.38461538461538464</v>
      </c>
      <c r="Z209" s="53">
        <f>(V209*Q209)/(1024^2)</f>
        <v>15.234375</v>
      </c>
    </row>
    <row r="210" spans="1:26" ht="12">
      <c r="A210" s="29" t="s">
        <v>38</v>
      </c>
      <c r="B210" s="29">
        <v>2</v>
      </c>
      <c r="C210" s="29">
        <v>2.6</v>
      </c>
      <c r="D210" s="30">
        <v>2</v>
      </c>
      <c r="E210" s="29">
        <f>M210*(2/3)</f>
        <v>2</v>
      </c>
      <c r="F210" s="30">
        <v>3</v>
      </c>
      <c r="G210" s="30">
        <v>1024</v>
      </c>
      <c r="H210" s="31">
        <v>1</v>
      </c>
      <c r="I210" s="39">
        <f>((E210*F210)*(G210-G210/3))/(H210+1)</f>
        <v>2048</v>
      </c>
      <c r="J210" s="40">
        <f>M210-E210</f>
        <v>1</v>
      </c>
      <c r="K210" s="30">
        <v>3</v>
      </c>
      <c r="L210" s="30">
        <v>1024</v>
      </c>
      <c r="M210" s="41">
        <v>3</v>
      </c>
      <c r="N210" s="33" t="s">
        <v>33</v>
      </c>
      <c r="O210" s="33">
        <v>1</v>
      </c>
      <c r="P210" s="33">
        <v>1</v>
      </c>
      <c r="Q210" s="58">
        <v>10240</v>
      </c>
      <c r="R210" s="58">
        <f>(I210*1024*1024)/Q210/2</f>
        <v>104857.6</v>
      </c>
      <c r="S210" s="51">
        <f>(R210*Q210)/(1024^2)</f>
        <v>1024</v>
      </c>
      <c r="T210" s="42">
        <v>0.27</v>
      </c>
      <c r="U210" s="43">
        <v>0.1</v>
      </c>
      <c r="V210" s="36">
        <v>5800</v>
      </c>
      <c r="W210" s="44">
        <f>1000*O210*K210*J210/V210</f>
        <v>0.5172413793103449</v>
      </c>
      <c r="X210" s="38">
        <f>V210/P210</f>
        <v>5800</v>
      </c>
      <c r="Y210" s="44">
        <f>W210*P210</f>
        <v>0.5172413793103449</v>
      </c>
      <c r="Z210" s="53">
        <f>(V210*Q210)/(1024^2)</f>
        <v>56.640625</v>
      </c>
    </row>
    <row r="211" spans="1:26" ht="12">
      <c r="A211" s="29" t="s">
        <v>38</v>
      </c>
      <c r="B211" s="29">
        <v>2</v>
      </c>
      <c r="C211" s="29">
        <v>2.6</v>
      </c>
      <c r="D211" s="30">
        <v>2</v>
      </c>
      <c r="E211" s="29">
        <f>M211*(2/3)</f>
        <v>2</v>
      </c>
      <c r="F211" s="30">
        <v>3</v>
      </c>
      <c r="G211" s="30">
        <v>1024</v>
      </c>
      <c r="H211" s="31">
        <v>1</v>
      </c>
      <c r="I211" s="39">
        <f>((E211*F211)*(G211-G211/3))/(H211+1)</f>
        <v>2048</v>
      </c>
      <c r="J211" s="40">
        <f>M211-E211</f>
        <v>1</v>
      </c>
      <c r="K211" s="30">
        <v>3</v>
      </c>
      <c r="L211" s="30">
        <v>1024</v>
      </c>
      <c r="M211" s="41">
        <v>3</v>
      </c>
      <c r="N211" s="33" t="s">
        <v>33</v>
      </c>
      <c r="O211" s="33">
        <v>1</v>
      </c>
      <c r="P211" s="33">
        <v>1</v>
      </c>
      <c r="Q211" s="58">
        <f>10*1024*1024</f>
        <v>10485760</v>
      </c>
      <c r="R211" s="58">
        <f>(I211*1024*1024)/Q211/2</f>
        <v>102.4</v>
      </c>
      <c r="S211" s="51">
        <f>(R211*Q211)/(1024^2)</f>
        <v>1024</v>
      </c>
      <c r="T211" s="42">
        <v>0.47</v>
      </c>
      <c r="U211" s="43">
        <v>0.16</v>
      </c>
      <c r="V211" s="36">
        <v>9.67</v>
      </c>
      <c r="W211" s="44">
        <f>1000*O211*K211*J211/V211</f>
        <v>310.2378490175802</v>
      </c>
      <c r="X211" s="38">
        <f>V211/P211</f>
        <v>9.67</v>
      </c>
      <c r="Y211" s="44">
        <f>W211*P211</f>
        <v>310.2378490175802</v>
      </c>
      <c r="Z211" s="53">
        <f>(V211*Q211)/(1024^2)</f>
        <v>96.7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Tangosol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Falco</dc:creator>
  <cp:keywords/>
  <dc:description/>
  <cp:lastModifiedBy>Mark Falco</cp:lastModifiedBy>
  <dcterms:created xsi:type="dcterms:W3CDTF">2006-08-22T17:46:45Z</dcterms:created>
  <dcterms:modified xsi:type="dcterms:W3CDTF">2007-02-01T14:04:25Z</dcterms:modified>
  <cp:category/>
  <cp:version/>
  <cp:contentType/>
  <cp:contentStatus/>
</cp:coreProperties>
</file>