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riyanka\14.5.2\rfr calculation\"/>
    </mc:Choice>
  </mc:AlternateContent>
  <bookViews>
    <workbookView xWindow="0" yWindow="0" windowWidth="19200" windowHeight="7050"/>
  </bookViews>
  <sheets>
    <sheet name="Contract Details" sheetId="1" r:id="rId1"/>
    <sheet name="PLAIN" sheetId="2" r:id="rId2"/>
  </sheets>
  <definedNames>
    <definedName name="_xlnm.Print_Area" localSheetId="1">PLAIN!$D$6:$T$34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2" l="1"/>
  <c r="M13" i="2"/>
  <c r="M12" i="2"/>
  <c r="Y33" i="2" l="1"/>
  <c r="F24" i="2"/>
  <c r="K24" i="2" s="1"/>
  <c r="F23" i="2"/>
  <c r="K23" i="2" s="1"/>
  <c r="F22" i="2"/>
  <c r="K22" i="2" s="1"/>
  <c r="R21" i="2"/>
  <c r="R22" i="2" s="1"/>
  <c r="J21" i="2"/>
  <c r="J22" i="2" s="1"/>
  <c r="J23" i="2" s="1"/>
  <c r="J24" i="2" s="1"/>
  <c r="F21" i="2"/>
  <c r="K21" i="2" s="1"/>
  <c r="F20" i="2"/>
  <c r="U20" i="2" s="1"/>
  <c r="AF16" i="2"/>
  <c r="I16" i="2"/>
  <c r="F16" i="2"/>
  <c r="K16" i="2" s="1"/>
  <c r="AF15" i="2"/>
  <c r="I15" i="2"/>
  <c r="F15" i="2"/>
  <c r="K15" i="2" s="1"/>
  <c r="AF14" i="2"/>
  <c r="I14" i="2"/>
  <c r="F14" i="2"/>
  <c r="K14" i="2" s="1"/>
  <c r="AF13" i="2"/>
  <c r="R13" i="2"/>
  <c r="AK13" i="2" s="1"/>
  <c r="J13" i="2"/>
  <c r="I13" i="2"/>
  <c r="F13" i="2"/>
  <c r="K13" i="2" s="1"/>
  <c r="AK12" i="2"/>
  <c r="AH12" i="2"/>
  <c r="AF12" i="2"/>
  <c r="AN12" i="2" s="1"/>
  <c r="F12" i="2"/>
  <c r="F33" i="2" l="1"/>
  <c r="V21" i="2"/>
  <c r="U13" i="2"/>
  <c r="AH13" i="2"/>
  <c r="R14" i="2"/>
  <c r="AH14" i="2" s="1"/>
  <c r="AN13" i="2"/>
  <c r="V13" i="2"/>
  <c r="U21" i="2"/>
  <c r="V22" i="2"/>
  <c r="U22" i="2"/>
  <c r="R23" i="2"/>
  <c r="G20" i="2"/>
  <c r="G21" i="2" s="1"/>
  <c r="G22" i="2" s="1"/>
  <c r="G23" i="2" s="1"/>
  <c r="G24" i="2" s="1"/>
  <c r="G12" i="2"/>
  <c r="G13" i="2" s="1"/>
  <c r="G14" i="2" s="1"/>
  <c r="G15" i="2" s="1"/>
  <c r="G16" i="2" s="1"/>
  <c r="U12" i="2"/>
  <c r="K20" i="2"/>
  <c r="L20" i="2" s="1"/>
  <c r="V20" i="2"/>
  <c r="K12" i="2"/>
  <c r="L12" i="2" s="1"/>
  <c r="V12" i="2"/>
  <c r="J14" i="2"/>
  <c r="J15" i="2" s="1"/>
  <c r="J16" i="2" s="1"/>
  <c r="U14" i="2" l="1"/>
  <c r="R15" i="2"/>
  <c r="AH15" i="2" s="1"/>
  <c r="AN14" i="2"/>
  <c r="M20" i="2"/>
  <c r="N20" i="2" s="1"/>
  <c r="O20" i="2" s="1"/>
  <c r="P20" i="2" s="1"/>
  <c r="AK14" i="2"/>
  <c r="L21" i="2"/>
  <c r="N12" i="2"/>
  <c r="L13" i="2"/>
  <c r="R24" i="2"/>
  <c r="V23" i="2"/>
  <c r="U23" i="2"/>
  <c r="V14" i="2"/>
  <c r="V15" i="2" l="1"/>
  <c r="R16" i="2"/>
  <c r="AN16" i="2" s="1"/>
  <c r="U15" i="2"/>
  <c r="AN15" i="2"/>
  <c r="AK15" i="2"/>
  <c r="T20" i="2"/>
  <c r="W20" i="2" s="1"/>
  <c r="U24" i="2"/>
  <c r="V24" i="2"/>
  <c r="N13" i="2"/>
  <c r="L14" i="2"/>
  <c r="Z13" i="2"/>
  <c r="O12" i="2"/>
  <c r="AH16" i="2"/>
  <c r="M21" i="2"/>
  <c r="N21" i="2" s="1"/>
  <c r="O21" i="2" s="1"/>
  <c r="L22" i="2"/>
  <c r="U16" i="2" l="1"/>
  <c r="U33" i="2" s="1"/>
  <c r="AK16" i="2"/>
  <c r="V16" i="2"/>
  <c r="V33" i="2"/>
  <c r="M22" i="2"/>
  <c r="N22" i="2" s="1"/>
  <c r="O22" i="2" s="1"/>
  <c r="L23" i="2"/>
  <c r="AI12" i="2"/>
  <c r="T12" i="2"/>
  <c r="P12" i="2"/>
  <c r="AO12" i="2"/>
  <c r="AL12" i="2"/>
  <c r="M14" i="2"/>
  <c r="N14" i="2" s="1"/>
  <c r="L15" i="2"/>
  <c r="T21" i="2"/>
  <c r="W21" i="2" s="1"/>
  <c r="P21" i="2"/>
  <c r="AA13" i="2"/>
  <c r="AB13" i="2" s="1"/>
  <c r="Z14" i="2"/>
  <c r="O13" i="2"/>
  <c r="W12" i="2" l="1"/>
  <c r="M23" i="2"/>
  <c r="N23" i="2" s="1"/>
  <c r="O23" i="2" s="1"/>
  <c r="L24" i="2"/>
  <c r="M24" i="2" s="1"/>
  <c r="N24" i="2" s="1"/>
  <c r="N15" i="2"/>
  <c r="L16" i="2"/>
  <c r="M16" i="2" s="1"/>
  <c r="N16" i="2" s="1"/>
  <c r="P22" i="2"/>
  <c r="T22" i="2"/>
  <c r="W22" i="2" s="1"/>
  <c r="T13" i="2"/>
  <c r="W13" i="2" s="1"/>
  <c r="P13" i="2"/>
  <c r="AI13" i="2"/>
  <c r="AO13" i="2"/>
  <c r="AL13" i="2"/>
  <c r="Z15" i="2"/>
  <c r="O14" i="2"/>
  <c r="AA14" i="2"/>
  <c r="AB14" i="2" s="1"/>
  <c r="Z16" i="2" l="1"/>
  <c r="O15" i="2"/>
  <c r="O24" i="2"/>
  <c r="P23" i="2"/>
  <c r="T23" i="2"/>
  <c r="W23" i="2" s="1"/>
  <c r="P14" i="2"/>
  <c r="AI14" i="2"/>
  <c r="T14" i="2"/>
  <c r="W14" i="2" s="1"/>
  <c r="AO14" i="2"/>
  <c r="AL14" i="2"/>
  <c r="AA15" i="2"/>
  <c r="AB15" i="2" s="1"/>
  <c r="O16" i="2"/>
  <c r="P24" i="2" l="1"/>
  <c r="T24" i="2"/>
  <c r="W24" i="2" s="1"/>
  <c r="P15" i="2"/>
  <c r="T15" i="2"/>
  <c r="W15" i="2" s="1"/>
  <c r="AO15" i="2"/>
  <c r="AI15" i="2"/>
  <c r="AL15" i="2"/>
  <c r="AA16" i="2"/>
  <c r="AA33" i="2" s="1"/>
  <c r="Z33" i="2"/>
  <c r="T35" i="2" s="1"/>
  <c r="P16" i="2"/>
  <c r="T16" i="2"/>
  <c r="W16" i="2" s="1"/>
  <c r="AL16" i="2"/>
  <c r="AI16" i="2"/>
  <c r="AO16" i="2"/>
  <c r="AO33" i="2" l="1"/>
  <c r="AL33" i="2"/>
  <c r="AI33" i="2"/>
  <c r="W33" i="2"/>
  <c r="D2" i="2"/>
  <c r="T33" i="2"/>
  <c r="AB16" i="2"/>
  <c r="AB33" i="2" s="1"/>
  <c r="D4" i="2" l="1"/>
  <c r="G4" i="2"/>
  <c r="T37" i="2"/>
</calcChain>
</file>

<file path=xl/sharedStrings.xml><?xml version="1.0" encoding="utf-8"?>
<sst xmlns="http://schemas.openxmlformats.org/spreadsheetml/2006/main" count="122" uniqueCount="83">
  <si>
    <t>Cumulative Rate Method</t>
  </si>
  <si>
    <t>Total Borrower</t>
  </si>
  <si>
    <t>Recommended approach - Lookback without Observation Shift (also known as Lag)</t>
  </si>
  <si>
    <t>Non Cumulative Rate Method</t>
  </si>
  <si>
    <t>Total Lenders</t>
  </si>
  <si>
    <t>Cumulative vs Non Cumulative</t>
  </si>
  <si>
    <t>Diff</t>
  </si>
  <si>
    <t>Lookback/Lag Days</t>
  </si>
  <si>
    <t>Rounding Convention
(Recommended)</t>
  </si>
  <si>
    <t>No Rounding</t>
  </si>
  <si>
    <t>As per Agreement</t>
  </si>
  <si>
    <t>Market Standard</t>
  </si>
  <si>
    <t>Year Basis (N)</t>
  </si>
  <si>
    <t>16 dp or more</t>
  </si>
  <si>
    <t>4 dp</t>
  </si>
  <si>
    <t>2 dp</t>
  </si>
  <si>
    <t>Loan Period - 16-Aug-21 to 23-Aug-21</t>
  </si>
  <si>
    <r>
      <rPr>
        <b/>
        <u/>
        <sz val="8"/>
        <color theme="0"/>
        <rFont val="Calibri"/>
        <family val="2"/>
        <scheme val="minor"/>
      </rPr>
      <t>Step 1</t>
    </r>
    <r>
      <rPr>
        <b/>
        <sz val="8"/>
        <color theme="0"/>
        <rFont val="Calibri"/>
        <family val="2"/>
        <scheme val="minor"/>
      </rPr>
      <t>: ACR</t>
    </r>
    <r>
      <rPr>
        <b/>
        <vertAlign val="subscript"/>
        <sz val="8"/>
        <color theme="0"/>
        <rFont val="Calibri"/>
        <family val="2"/>
        <scheme val="minor"/>
      </rPr>
      <t>i</t>
    </r>
  </si>
  <si>
    <r>
      <rPr>
        <b/>
        <u/>
        <sz val="8"/>
        <color theme="0"/>
        <rFont val="Calibri"/>
        <family val="2"/>
        <scheme val="minor"/>
      </rPr>
      <t>Step 2</t>
    </r>
    <r>
      <rPr>
        <b/>
        <sz val="8"/>
        <color theme="0"/>
        <rFont val="Calibri"/>
        <family val="2"/>
        <scheme val="minor"/>
      </rPr>
      <t>: UCR</t>
    </r>
    <r>
      <rPr>
        <b/>
        <vertAlign val="subscript"/>
        <sz val="8"/>
        <color theme="0"/>
        <rFont val="Calibri"/>
        <family val="2"/>
        <scheme val="minor"/>
      </rPr>
      <t>i</t>
    </r>
  </si>
  <si>
    <r>
      <rPr>
        <b/>
        <u/>
        <sz val="8"/>
        <color theme="0"/>
        <rFont val="Calibri"/>
        <family val="2"/>
        <scheme val="minor"/>
      </rPr>
      <t>Step 3</t>
    </r>
    <r>
      <rPr>
        <b/>
        <sz val="8"/>
        <color theme="0"/>
        <rFont val="Calibri"/>
        <family val="2"/>
        <scheme val="minor"/>
      </rPr>
      <t>: NCR</t>
    </r>
    <r>
      <rPr>
        <b/>
        <vertAlign val="subscript"/>
        <sz val="8"/>
        <color theme="0"/>
        <rFont val="Calibri"/>
        <family val="2"/>
        <scheme val="minor"/>
      </rPr>
      <t>i</t>
    </r>
  </si>
  <si>
    <r>
      <rPr>
        <b/>
        <u/>
        <sz val="8"/>
        <color theme="0"/>
        <rFont val="Calibri"/>
        <family val="2"/>
        <scheme val="minor"/>
      </rPr>
      <t>Step 4</t>
    </r>
    <r>
      <rPr>
        <b/>
        <sz val="8"/>
        <color theme="0"/>
        <rFont val="Calibri"/>
        <family val="2"/>
        <scheme val="minor"/>
      </rPr>
      <t>: Interest</t>
    </r>
  </si>
  <si>
    <t>Breaking down the Formula</t>
  </si>
  <si>
    <r>
      <t>n</t>
    </r>
    <r>
      <rPr>
        <b/>
        <vertAlign val="subscript"/>
        <sz val="9"/>
        <color theme="0"/>
        <rFont val="Calibri"/>
        <family val="2"/>
        <scheme val="minor"/>
      </rPr>
      <t>i</t>
    </r>
  </si>
  <si>
    <r>
      <t>tn</t>
    </r>
    <r>
      <rPr>
        <b/>
        <vertAlign val="subscript"/>
        <sz val="9"/>
        <color theme="0"/>
        <rFont val="Calibri"/>
        <family val="2"/>
        <scheme val="minor"/>
      </rPr>
      <t>i</t>
    </r>
  </si>
  <si>
    <r>
      <t>r</t>
    </r>
    <r>
      <rPr>
        <b/>
        <vertAlign val="subscript"/>
        <sz val="9"/>
        <color theme="0"/>
        <rFont val="Calibri"/>
        <family val="2"/>
        <scheme val="minor"/>
      </rPr>
      <t>i</t>
    </r>
  </si>
  <si>
    <t>CAS</t>
  </si>
  <si>
    <t>Margin</t>
  </si>
  <si>
    <t>(N = 365)</t>
  </si>
  <si>
    <r>
      <rPr>
        <b/>
        <u/>
        <sz val="9"/>
        <color theme="0"/>
        <rFont val="Calibri"/>
        <family val="2"/>
        <scheme val="minor"/>
      </rPr>
      <t>Step 1</t>
    </r>
    <r>
      <rPr>
        <b/>
        <sz val="9"/>
        <color theme="0"/>
        <rFont val="Calibri"/>
        <family val="2"/>
        <scheme val="minor"/>
      </rPr>
      <t>: ACS</t>
    </r>
    <r>
      <rPr>
        <b/>
        <vertAlign val="subscript"/>
        <sz val="9"/>
        <color theme="0"/>
        <rFont val="Calibri"/>
        <family val="2"/>
        <scheme val="minor"/>
      </rPr>
      <t>i</t>
    </r>
  </si>
  <si>
    <r>
      <rPr>
        <b/>
        <u/>
        <sz val="9"/>
        <color theme="0"/>
        <rFont val="Calibri"/>
        <family val="2"/>
        <scheme val="minor"/>
      </rPr>
      <t>Step 4</t>
    </r>
    <r>
      <rPr>
        <b/>
        <sz val="9"/>
        <color theme="0"/>
        <rFont val="Calibri"/>
        <family val="2"/>
        <scheme val="minor"/>
      </rPr>
      <t>: Interest</t>
    </r>
  </si>
  <si>
    <t>Prepayment</t>
  </si>
  <si>
    <t>Lender Share</t>
  </si>
  <si>
    <t>Lender 1</t>
  </si>
  <si>
    <t>Lender 2</t>
  </si>
  <si>
    <t>Lender 3</t>
  </si>
  <si>
    <t>Rate published
(T-4)</t>
  </si>
  <si>
    <t>Observation Date
(T-5)</t>
  </si>
  <si>
    <t>Start Date
(T)</t>
  </si>
  <si>
    <t>End Date</t>
  </si>
  <si>
    <t>No. calendar days in
Interest Period</t>
  </si>
  <si>
    <t>Cumulative Interest Period Days</t>
  </si>
  <si>
    <t>Daily RFR
(SONIA)</t>
  </si>
  <si>
    <t xml:space="preserve">Credit Adjustment Spread </t>
  </si>
  <si>
    <t>Unannualised/ Effective RFR</t>
  </si>
  <si>
    <t>Compounding Factor</t>
  </si>
  <si>
    <r>
      <t>Annualised Cumulative Compounded RFR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 xml:space="preserve"> (ACR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>)</t>
    </r>
  </si>
  <si>
    <r>
      <t>Unannualised  Cumulative Compounded RFR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 xml:space="preserve">
(UCR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>)</t>
    </r>
  </si>
  <si>
    <r>
      <t>Non Cumulative Compounded RFR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 xml:space="preserve">
(NCR</t>
    </r>
    <r>
      <rPr>
        <vertAlign val="subscript"/>
        <sz val="9"/>
        <color theme="0"/>
        <rFont val="Calibri"/>
        <family val="2"/>
        <scheme val="minor"/>
      </rPr>
      <t>i</t>
    </r>
    <r>
      <rPr>
        <sz val="9"/>
        <color theme="0"/>
        <rFont val="Calibri"/>
        <family val="2"/>
        <scheme val="minor"/>
      </rPr>
      <t>)</t>
    </r>
  </si>
  <si>
    <t>Daily 
All-in Rate</t>
  </si>
  <si>
    <t>Principal</t>
  </si>
  <si>
    <t>RFR Interest 
using Non Cumulative Compounded Rate</t>
  </si>
  <si>
    <t>Credit Adjustment Spread 
Interest</t>
  </si>
  <si>
    <t>Margin 
Interest</t>
  </si>
  <si>
    <t>Total 
Interest</t>
  </si>
  <si>
    <t>Principal Payment Amt
-ve for repymt
+ve for increase</t>
  </si>
  <si>
    <t>RFR Prepayment Interest Payment Due</t>
  </si>
  <si>
    <t>RFR Prepayment Interest 
Paid</t>
  </si>
  <si>
    <t>RFR Prepayment Interest 
Not Paid</t>
  </si>
  <si>
    <t>Lender1</t>
  </si>
  <si>
    <t>Lender2</t>
  </si>
  <si>
    <t>Lender3</t>
  </si>
  <si>
    <t>Lender Prin</t>
  </si>
  <si>
    <t>Daily RFR Interest Amt</t>
  </si>
  <si>
    <t>Calculation for Spread adj and margin</t>
  </si>
  <si>
    <t>Cumulative Rate vs Non Cumulative Rate Method</t>
  </si>
  <si>
    <t xml:space="preserve">Contract ref </t>
  </si>
  <si>
    <t>RFR preference</t>
  </si>
  <si>
    <t>RFR Method</t>
  </si>
  <si>
    <t>Arrear</t>
  </si>
  <si>
    <t>Base Computation Method</t>
  </si>
  <si>
    <t>Compound</t>
  </si>
  <si>
    <t>Trade Date</t>
  </si>
  <si>
    <t>margin/ Spread Compuation Method</t>
  </si>
  <si>
    <t>value date</t>
  </si>
  <si>
    <t>Spread Adj method</t>
  </si>
  <si>
    <t>maturity Date</t>
  </si>
  <si>
    <t>Simple</t>
  </si>
  <si>
    <t>Plain</t>
  </si>
  <si>
    <t>HK3RFRC212351009</t>
  </si>
  <si>
    <t>Rate Received Date</t>
  </si>
  <si>
    <t>Effective Date</t>
  </si>
  <si>
    <t>Rate / Index Value</t>
  </si>
  <si>
    <t>RFR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</si>
</sst>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$&quot;* #,##0.00_);_(&quot;$&quot;* \(#,##0.00\);_(&quot;$&quot;* &quot;-&quot;??_);_(@_)"/>
    <numFmt numFmtId="165" formatCode="#,##0.00000000000"/>
    <numFmt numFmtId="166" formatCode="0.00000%"/>
    <numFmt numFmtId="167" formatCode="&quot;£&quot;#,##0.00"/>
    <numFmt numFmtId="168" formatCode="&quot;$&quot;#,##0.00"/>
    <numFmt numFmtId="169" formatCode="ddd\,\ dd\-mmm\-yy"/>
    <numFmt numFmtId="170" formatCode="ddd\,dd\-mmm\-yy"/>
    <numFmt numFmtId="171" formatCode="#,##0.0000000000000000"/>
    <numFmt numFmtId="172" formatCode="0.000000%"/>
    <numFmt numFmtId="173" formatCode="0.00000000000000%"/>
    <numFmt numFmtId="174" formatCode="#,##0.00000000"/>
    <numFmt numFmtId="175" formatCode="0.0000000%"/>
    <numFmt numFmtId="176" formatCode="[$-409]d\-mmm\-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vertAlign val="subscript"/>
      <sz val="8"/>
      <color theme="0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vertAlign val="subscript"/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vertAlign val="subscript"/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A5E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 applyProtection="1"/>
    <xf numFmtId="0" fontId="0" fillId="2" borderId="0" xfId="0" applyFill="1"/>
    <xf numFmtId="0" fontId="5" fillId="2" borderId="1" xfId="0" applyFont="1" applyFill="1" applyBorder="1" applyProtection="1"/>
    <xf numFmtId="0" fontId="5" fillId="2" borderId="2" xfId="0" applyFont="1" applyFill="1" applyBorder="1" applyAlignment="1" applyProtection="1">
      <alignment horizontal="right" indent="1"/>
    </xf>
    <xf numFmtId="4" fontId="5" fillId="2" borderId="3" xfId="0" applyNumberFormat="1" applyFont="1" applyFill="1" applyBorder="1" applyAlignment="1" applyProtection="1">
      <alignment horizontal="right" indent="1"/>
    </xf>
    <xf numFmtId="0" fontId="5" fillId="2" borderId="4" xfId="0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left" vertical="center" indent="3"/>
    </xf>
    <xf numFmtId="0" fontId="4" fillId="3" borderId="0" xfId="0" applyFont="1" applyFill="1" applyAlignment="1" applyProtection="1">
      <alignment horizontal="left" vertical="center" indent="3"/>
    </xf>
    <xf numFmtId="0" fontId="6" fillId="3" borderId="0" xfId="0" applyFont="1" applyFill="1" applyAlignment="1" applyProtection="1">
      <alignment horizontal="left" vertical="center" indent="3"/>
    </xf>
    <xf numFmtId="0" fontId="5" fillId="2" borderId="5" xfId="0" applyFont="1" applyFill="1" applyBorder="1" applyProtection="1"/>
    <xf numFmtId="0" fontId="5" fillId="2" borderId="6" xfId="0" applyFont="1" applyFill="1" applyBorder="1" applyAlignment="1" applyProtection="1">
      <alignment horizontal="right" indent="1"/>
    </xf>
    <xf numFmtId="4" fontId="5" fillId="2" borderId="7" xfId="0" applyNumberFormat="1" applyFont="1" applyFill="1" applyBorder="1" applyAlignment="1" applyProtection="1">
      <alignment horizontal="right" indent="1"/>
    </xf>
    <xf numFmtId="0" fontId="5" fillId="2" borderId="8" xfId="0" applyFont="1" applyFill="1" applyBorder="1" applyAlignment="1" applyProtection="1">
      <alignment horizontal="center"/>
    </xf>
    <xf numFmtId="0" fontId="5" fillId="4" borderId="9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horizontal="right" vertical="center" indent="1"/>
    </xf>
    <xf numFmtId="4" fontId="5" fillId="4" borderId="11" xfId="0" applyNumberFormat="1" applyFont="1" applyFill="1" applyBorder="1" applyAlignment="1" applyProtection="1">
      <alignment horizontal="right" vertical="center" indent="1"/>
    </xf>
    <xf numFmtId="0" fontId="5" fillId="4" borderId="12" xfId="0" applyFont="1" applyFill="1" applyBorder="1" applyAlignment="1" applyProtection="1">
      <alignment horizontal="right" vertical="center" indent="1"/>
    </xf>
    <xf numFmtId="0" fontId="0" fillId="2" borderId="0" xfId="0" applyFill="1" applyBorder="1" applyProtection="1"/>
    <xf numFmtId="0" fontId="5" fillId="4" borderId="1" xfId="0" applyFont="1" applyFill="1" applyBorder="1" applyAlignment="1" applyProtection="1">
      <alignment horizontal="right"/>
    </xf>
    <xf numFmtId="0" fontId="5" fillId="5" borderId="13" xfId="0" applyFont="1" applyFill="1" applyBorder="1" applyAlignment="1" applyProtection="1">
      <alignment horizontal="center"/>
    </xf>
    <xf numFmtId="0" fontId="8" fillId="7" borderId="2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/>
    </xf>
    <xf numFmtId="0" fontId="0" fillId="2" borderId="17" xfId="0" applyFill="1" applyBorder="1" applyProtection="1"/>
    <xf numFmtId="0" fontId="8" fillId="7" borderId="13" xfId="0" applyFont="1" applyFill="1" applyBorder="1" applyAlignment="1" applyProtection="1">
      <alignment horizontal="center" vertical="center"/>
    </xf>
    <xf numFmtId="4" fontId="0" fillId="2" borderId="0" xfId="0" applyNumberFormat="1" applyFill="1" applyBorder="1" applyProtection="1"/>
    <xf numFmtId="0" fontId="0" fillId="2" borderId="0" xfId="0" applyFill="1" applyBorder="1"/>
    <xf numFmtId="0" fontId="5" fillId="4" borderId="9" xfId="0" applyFont="1" applyFill="1" applyBorder="1" applyAlignment="1" applyProtection="1">
      <alignment horizontal="right"/>
    </xf>
    <xf numFmtId="0" fontId="5" fillId="5" borderId="18" xfId="0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21" xfId="0" applyFont="1" applyFill="1" applyBorder="1" applyAlignment="1" applyProtection="1">
      <alignment horizontal="center"/>
    </xf>
    <xf numFmtId="0" fontId="0" fillId="2" borderId="22" xfId="0" applyFill="1" applyBorder="1" applyProtection="1"/>
    <xf numFmtId="0" fontId="8" fillId="0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165" fontId="8" fillId="2" borderId="0" xfId="0" applyNumberFormat="1" applyFont="1" applyFill="1" applyBorder="1" applyProtection="1"/>
    <xf numFmtId="166" fontId="8" fillId="2" borderId="0" xfId="0" applyNumberFormat="1" applyFont="1" applyFill="1" applyBorder="1" applyProtection="1"/>
    <xf numFmtId="167" fontId="9" fillId="2" borderId="0" xfId="1" applyNumberFormat="1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168" fontId="11" fillId="9" borderId="23" xfId="0" applyNumberFormat="1" applyFont="1" applyFill="1" applyBorder="1" applyAlignment="1" applyProtection="1">
      <alignment horizontal="center" vertical="center" wrapText="1"/>
    </xf>
    <xf numFmtId="168" fontId="11" fillId="9" borderId="24" xfId="0" applyNumberFormat="1" applyFont="1" applyFill="1" applyBorder="1" applyAlignment="1" applyProtection="1">
      <alignment horizontal="center" vertical="center" wrapText="1"/>
    </xf>
    <xf numFmtId="168" fontId="11" fillId="9" borderId="25" xfId="0" applyNumberFormat="1" applyFont="1" applyFill="1" applyBorder="1" applyAlignment="1" applyProtection="1">
      <alignment horizontal="center" vertical="center" wrapText="1"/>
    </xf>
    <xf numFmtId="168" fontId="15" fillId="9" borderId="29" xfId="0" applyNumberFormat="1" applyFont="1" applyFill="1" applyBorder="1" applyAlignment="1" applyProtection="1">
      <alignment horizontal="center" vertical="center" wrapText="1"/>
    </xf>
    <xf numFmtId="168" fontId="15" fillId="9" borderId="30" xfId="0" applyNumberFormat="1" applyFont="1" applyFill="1" applyBorder="1" applyAlignment="1" applyProtection="1">
      <alignment horizontal="center" vertical="center" wrapText="1"/>
    </xf>
    <xf numFmtId="168" fontId="17" fillId="9" borderId="30" xfId="0" applyNumberFormat="1" applyFont="1" applyFill="1" applyBorder="1" applyAlignment="1" applyProtection="1">
      <alignment horizontal="right" vertical="center" wrapText="1" indent="1"/>
    </xf>
    <xf numFmtId="168" fontId="15" fillId="9" borderId="31" xfId="0" applyNumberFormat="1" applyFont="1" applyFill="1" applyBorder="1" applyAlignment="1" applyProtection="1">
      <alignment horizontal="center" vertical="center" wrapText="1"/>
    </xf>
    <xf numFmtId="168" fontId="15" fillId="9" borderId="32" xfId="0" applyNumberFormat="1" applyFont="1" applyFill="1" applyBorder="1" applyAlignment="1" applyProtection="1">
      <alignment horizontal="center" vertical="center" wrapText="1"/>
    </xf>
    <xf numFmtId="168" fontId="18" fillId="0" borderId="0" xfId="0" applyNumberFormat="1" applyFont="1" applyBorder="1" applyAlignment="1" applyProtection="1">
      <alignment horizontal="center" vertical="center" wrapText="1"/>
    </xf>
    <xf numFmtId="168" fontId="18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</xf>
    <xf numFmtId="0" fontId="20" fillId="2" borderId="0" xfId="0" applyFont="1" applyFill="1" applyBorder="1" applyProtection="1"/>
    <xf numFmtId="0" fontId="22" fillId="11" borderId="35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168" fontId="22" fillId="11" borderId="35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169" fontId="8" fillId="12" borderId="35" xfId="0" applyNumberFormat="1" applyFont="1" applyFill="1" applyBorder="1" applyProtection="1"/>
    <xf numFmtId="170" fontId="8" fillId="12" borderId="35" xfId="0" applyNumberFormat="1" applyFont="1" applyFill="1" applyBorder="1" applyProtection="1"/>
    <xf numFmtId="0" fontId="8" fillId="12" borderId="35" xfId="0" applyFont="1" applyFill="1" applyBorder="1" applyAlignment="1" applyProtection="1">
      <alignment horizontal="center"/>
    </xf>
    <xf numFmtId="166" fontId="8" fillId="12" borderId="35" xfId="0" applyNumberFormat="1" applyFont="1" applyFill="1" applyBorder="1" applyProtection="1"/>
    <xf numFmtId="10" fontId="8" fillId="12" borderId="35" xfId="0" applyNumberFormat="1" applyFont="1" applyFill="1" applyBorder="1" applyProtection="1"/>
    <xf numFmtId="9" fontId="8" fillId="12" borderId="35" xfId="0" applyNumberFormat="1" applyFont="1" applyFill="1" applyBorder="1" applyProtection="1"/>
    <xf numFmtId="171" fontId="8" fillId="12" borderId="35" xfId="0" applyNumberFormat="1" applyFont="1" applyFill="1" applyBorder="1" applyProtection="1"/>
    <xf numFmtId="172" fontId="8" fillId="12" borderId="35" xfId="0" applyNumberFormat="1" applyFont="1" applyFill="1" applyBorder="1" applyProtection="1"/>
    <xf numFmtId="173" fontId="8" fillId="12" borderId="35" xfId="0" applyNumberFormat="1" applyFont="1" applyFill="1" applyBorder="1" applyProtection="1"/>
    <xf numFmtId="174" fontId="8" fillId="2" borderId="0" xfId="0" applyNumberFormat="1" applyFont="1" applyFill="1" applyBorder="1" applyProtection="1"/>
    <xf numFmtId="4" fontId="24" fillId="12" borderId="35" xfId="1" applyNumberFormat="1" applyFont="1" applyFill="1" applyBorder="1" applyProtection="1"/>
    <xf numFmtId="4" fontId="0" fillId="2" borderId="0" xfId="0" applyNumberFormat="1" applyFill="1" applyProtection="1"/>
    <xf numFmtId="4" fontId="9" fillId="12" borderId="35" xfId="1" applyNumberFormat="1" applyFont="1" applyFill="1" applyBorder="1" applyProtection="1"/>
    <xf numFmtId="3" fontId="24" fillId="12" borderId="35" xfId="1" applyNumberFormat="1" applyFont="1" applyFill="1" applyBorder="1" applyProtection="1"/>
    <xf numFmtId="0" fontId="3" fillId="2" borderId="0" xfId="0" applyFont="1" applyFill="1" applyProtection="1"/>
    <xf numFmtId="0" fontId="3" fillId="2" borderId="0" xfId="0" applyFont="1" applyFill="1"/>
    <xf numFmtId="0" fontId="3" fillId="0" borderId="0" xfId="0" applyFont="1" applyFill="1"/>
    <xf numFmtId="169" fontId="18" fillId="13" borderId="35" xfId="0" applyNumberFormat="1" applyFont="1" applyFill="1" applyBorder="1" applyProtection="1"/>
    <xf numFmtId="0" fontId="8" fillId="2" borderId="0" xfId="0" applyFont="1" applyFill="1" applyProtection="1"/>
    <xf numFmtId="175" fontId="8" fillId="2" borderId="0" xfId="0" applyNumberFormat="1" applyFont="1" applyFill="1" applyProtection="1"/>
    <xf numFmtId="0" fontId="9" fillId="2" borderId="0" xfId="0" applyFont="1" applyFill="1" applyAlignment="1" applyProtection="1">
      <alignment horizontal="right"/>
    </xf>
    <xf numFmtId="3" fontId="18" fillId="12" borderId="35" xfId="0" applyNumberFormat="1" applyFont="1" applyFill="1" applyBorder="1" applyAlignment="1" applyProtection="1">
      <alignment horizontal="center"/>
    </xf>
    <xf numFmtId="4" fontId="8" fillId="2" borderId="0" xfId="0" applyNumberFormat="1" applyFont="1" applyFill="1" applyProtection="1"/>
    <xf numFmtId="4" fontId="18" fillId="12" borderId="35" xfId="0" applyNumberFormat="1" applyFont="1" applyFill="1" applyBorder="1" applyProtection="1"/>
    <xf numFmtId="0" fontId="5" fillId="2" borderId="0" xfId="0" applyFont="1" applyFill="1" applyProtection="1"/>
    <xf numFmtId="0" fontId="18" fillId="2" borderId="0" xfId="0" applyFont="1" applyFill="1" applyProtection="1"/>
    <xf numFmtId="0" fontId="8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horizontal="right" indent="1"/>
    </xf>
    <xf numFmtId="4" fontId="18" fillId="5" borderId="35" xfId="0" applyNumberFormat="1" applyFont="1" applyFill="1" applyBorder="1" applyProtection="1"/>
    <xf numFmtId="0" fontId="2" fillId="14" borderId="29" xfId="0" applyFont="1" applyFill="1" applyBorder="1"/>
    <xf numFmtId="0" fontId="3" fillId="0" borderId="0" xfId="0" applyFont="1"/>
    <xf numFmtId="0" fontId="3" fillId="0" borderId="0" xfId="0" applyFont="1" applyBorder="1"/>
    <xf numFmtId="15" fontId="3" fillId="0" borderId="0" xfId="0" applyNumberFormat="1" applyFont="1" applyFill="1" applyBorder="1"/>
    <xf numFmtId="176" fontId="3" fillId="0" borderId="0" xfId="0" applyNumberFormat="1" applyFont="1" applyFill="1" applyBorder="1" applyAlignment="1">
      <alignment horizontal="right"/>
    </xf>
    <xf numFmtId="0" fontId="3" fillId="0" borderId="35" xfId="0" applyFont="1" applyBorder="1"/>
    <xf numFmtId="176" fontId="3" fillId="0" borderId="35" xfId="0" applyNumberFormat="1" applyFont="1" applyFill="1" applyBorder="1" applyAlignment="1">
      <alignment horizontal="right"/>
    </xf>
    <xf numFmtId="0" fontId="2" fillId="14" borderId="35" xfId="0" applyFont="1" applyFill="1" applyBorder="1"/>
    <xf numFmtId="0" fontId="2" fillId="14" borderId="35" xfId="0" applyFont="1" applyFill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0" xfId="0" applyFont="1" applyFill="1" applyBorder="1"/>
    <xf numFmtId="0" fontId="4" fillId="14" borderId="35" xfId="0" applyFont="1" applyFill="1" applyBorder="1"/>
    <xf numFmtId="14" fontId="0" fillId="0" borderId="35" xfId="0" applyNumberFormat="1" applyBorder="1"/>
    <xf numFmtId="0" fontId="0" fillId="0" borderId="35" xfId="0" applyBorder="1"/>
    <xf numFmtId="0" fontId="0" fillId="0" borderId="35" xfId="0" applyFill="1" applyBorder="1"/>
    <xf numFmtId="0" fontId="7" fillId="6" borderId="14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7" fillId="6" borderId="20" xfId="0" applyFont="1" applyFill="1" applyBorder="1" applyAlignment="1" applyProtection="1">
      <alignment horizontal="center" vertical="center" wrapText="1"/>
    </xf>
    <xf numFmtId="168" fontId="11" fillId="9" borderId="26" xfId="0" applyNumberFormat="1" applyFont="1" applyFill="1" applyBorder="1" applyAlignment="1" applyProtection="1">
      <alignment horizontal="center" vertical="center" wrapText="1"/>
    </xf>
    <xf numFmtId="168" fontId="11" fillId="9" borderId="0" xfId="0" applyNumberFormat="1" applyFont="1" applyFill="1" applyBorder="1" applyAlignment="1" applyProtection="1">
      <alignment horizontal="center" vertical="center" wrapText="1"/>
    </xf>
    <xf numFmtId="169" fontId="14" fillId="10" borderId="27" xfId="0" applyNumberFormat="1" applyFont="1" applyFill="1" applyBorder="1" applyAlignment="1" applyProtection="1">
      <alignment horizontal="center" vertical="center"/>
    </xf>
    <xf numFmtId="169" fontId="14" fillId="10" borderId="28" xfId="0" applyNumberFormat="1" applyFont="1" applyFill="1" applyBorder="1" applyAlignment="1" applyProtection="1">
      <alignment horizontal="center" vertical="center"/>
    </xf>
    <xf numFmtId="168" fontId="15" fillId="9" borderId="33" xfId="0" applyNumberFormat="1" applyFont="1" applyFill="1" applyBorder="1" applyAlignment="1" applyProtection="1">
      <alignment horizontal="center" vertical="center" wrapText="1"/>
    </xf>
    <xf numFmtId="168" fontId="15" fillId="9" borderId="34" xfId="0" applyNumberFormat="1" applyFont="1" applyFill="1" applyBorder="1" applyAlignment="1" applyProtection="1">
      <alignment horizontal="center" vertical="center" wrapText="1"/>
    </xf>
    <xf numFmtId="168" fontId="19" fillId="0" borderId="35" xfId="0" applyNumberFormat="1" applyFont="1" applyBorder="1" applyAlignment="1" applyProtection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 wrapText="1"/>
    </xf>
    <xf numFmtId="0" fontId="21" fillId="2" borderId="36" xfId="0" applyFont="1" applyFill="1" applyBorder="1" applyAlignment="1" applyProtection="1">
      <alignment horizontal="center" vertical="center" wrapText="1"/>
    </xf>
    <xf numFmtId="0" fontId="10" fillId="2" borderId="35" xfId="0" applyFont="1" applyFill="1" applyBorder="1" applyAlignment="1" applyProtection="1">
      <alignment horizontal="center" vertical="center" wrapText="1"/>
    </xf>
    <xf numFmtId="0" fontId="21" fillId="2" borderId="35" xfId="0" applyFont="1" applyFill="1" applyBorder="1" applyAlignment="1" applyProtection="1">
      <alignment horizontal="center" vertical="center" wrapText="1"/>
    </xf>
    <xf numFmtId="0" fontId="15" fillId="11" borderId="29" xfId="0" applyFont="1" applyFill="1" applyBorder="1" applyAlignment="1" applyProtection="1">
      <alignment horizontal="right" indent="1"/>
    </xf>
    <xf numFmtId="0" fontId="15" fillId="11" borderId="36" xfId="0" applyFont="1" applyFill="1" applyBorder="1" applyAlignment="1" applyProtection="1">
      <alignment horizontal="right" indent="1"/>
    </xf>
    <xf numFmtId="0" fontId="15" fillId="11" borderId="6" xfId="0" applyFont="1" applyFill="1" applyBorder="1" applyAlignment="1" applyProtection="1">
      <alignment horizontal="right" indent="1"/>
    </xf>
    <xf numFmtId="0" fontId="18" fillId="2" borderId="35" xfId="0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105260</xdr:colOff>
      <xdr:row>9</xdr:row>
      <xdr:rowOff>46565</xdr:rowOff>
    </xdr:from>
    <xdr:to>
      <xdr:col>10</xdr:col>
      <xdr:colOff>536224</xdr:colOff>
      <xdr:row>9</xdr:row>
      <xdr:rowOff>386800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2460" y="1653115"/>
          <a:ext cx="430964" cy="34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143732</xdr:colOff>
      <xdr:row>9</xdr:row>
      <xdr:rowOff>13405</xdr:rowOff>
    </xdr:from>
    <xdr:to>
      <xdr:col>11</xdr:col>
      <xdr:colOff>968365</xdr:colOff>
      <xdr:row>9</xdr:row>
      <xdr:rowOff>416278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832" y="1619955"/>
          <a:ext cx="824633" cy="402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22869</xdr:colOff>
      <xdr:row>9</xdr:row>
      <xdr:rowOff>33997</xdr:rowOff>
    </xdr:from>
    <xdr:to>
      <xdr:col>12</xdr:col>
      <xdr:colOff>1084325</xdr:colOff>
      <xdr:row>9</xdr:row>
      <xdr:rowOff>402168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869" y="1640547"/>
          <a:ext cx="1061456" cy="368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218151</xdr:colOff>
      <xdr:row>9</xdr:row>
      <xdr:rowOff>49392</xdr:rowOff>
    </xdr:from>
    <xdr:to>
      <xdr:col>13</xdr:col>
      <xdr:colOff>853726</xdr:colOff>
      <xdr:row>9</xdr:row>
      <xdr:rowOff>380564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1801" y="1655942"/>
          <a:ext cx="635575" cy="33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675412</xdr:colOff>
      <xdr:row>9</xdr:row>
      <xdr:rowOff>21166</xdr:rowOff>
    </xdr:from>
    <xdr:to>
      <xdr:col>22</xdr:col>
      <xdr:colOff>105836</xdr:colOff>
      <xdr:row>9</xdr:row>
      <xdr:rowOff>416278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3412" y="1627716"/>
          <a:ext cx="2014874" cy="395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42332</xdr:colOff>
      <xdr:row>9</xdr:row>
      <xdr:rowOff>63499</xdr:rowOff>
    </xdr:from>
    <xdr:to>
      <xdr:col>14</xdr:col>
      <xdr:colOff>1053395</xdr:colOff>
      <xdr:row>9</xdr:row>
      <xdr:rowOff>373945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0882" y="1670049"/>
          <a:ext cx="1011063" cy="310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>
      <selection activeCell="B7" sqref="B7"/>
    </sheetView>
  </sheetViews>
  <sheetFormatPr defaultRowHeight="14.5" x14ac:dyDescent="0.35"/>
  <cols>
    <col min="1" max="1" width="23.7265625" bestFit="1" customWidth="1"/>
    <col min="2" max="2" width="19.26953125" bestFit="1" customWidth="1"/>
    <col min="3" max="3" width="15.6328125" customWidth="1"/>
    <col min="4" max="4" width="11.26953125" bestFit="1" customWidth="1"/>
  </cols>
  <sheetData>
    <row r="1" spans="1:4" x14ac:dyDescent="0.35">
      <c r="A1" s="88" t="s">
        <v>65</v>
      </c>
      <c r="B1" s="98" t="s">
        <v>78</v>
      </c>
      <c r="C1" s="90"/>
      <c r="D1" s="91"/>
    </row>
    <row r="2" spans="1:4" x14ac:dyDescent="0.35">
      <c r="A2" s="88" t="s">
        <v>66</v>
      </c>
      <c r="B2" s="93" t="s">
        <v>77</v>
      </c>
      <c r="C2" s="90"/>
      <c r="D2" s="91"/>
    </row>
    <row r="3" spans="1:4" x14ac:dyDescent="0.35">
      <c r="A3" s="88" t="s">
        <v>67</v>
      </c>
      <c r="B3" s="93" t="s">
        <v>68</v>
      </c>
      <c r="C3" s="90"/>
      <c r="D3" s="92"/>
    </row>
    <row r="4" spans="1:4" x14ac:dyDescent="0.35">
      <c r="A4" s="95" t="s">
        <v>69</v>
      </c>
      <c r="B4" s="93" t="s">
        <v>70</v>
      </c>
      <c r="C4" s="93" t="s">
        <v>71</v>
      </c>
      <c r="D4" s="94">
        <v>44431</v>
      </c>
    </row>
    <row r="5" spans="1:4" ht="32" customHeight="1" x14ac:dyDescent="0.35">
      <c r="A5" s="96" t="s">
        <v>72</v>
      </c>
      <c r="B5" s="97" t="s">
        <v>76</v>
      </c>
      <c r="C5" s="93" t="s">
        <v>73</v>
      </c>
      <c r="D5" s="94">
        <v>44431</v>
      </c>
    </row>
    <row r="6" spans="1:4" x14ac:dyDescent="0.35">
      <c r="A6" s="96" t="s">
        <v>74</v>
      </c>
      <c r="B6" s="97" t="s">
        <v>76</v>
      </c>
      <c r="C6" s="93" t="s">
        <v>75</v>
      </c>
      <c r="D6" s="94">
        <v>44438</v>
      </c>
    </row>
    <row r="8" spans="1:4" x14ac:dyDescent="0.35">
      <c r="A8" s="89" t="s">
        <v>82</v>
      </c>
    </row>
    <row r="9" spans="1:4" x14ac:dyDescent="0.35">
      <c r="A9" s="99" t="s">
        <v>79</v>
      </c>
      <c r="B9" s="99" t="s">
        <v>80</v>
      </c>
      <c r="C9" s="99" t="s">
        <v>81</v>
      </c>
    </row>
    <row r="10" spans="1:4" x14ac:dyDescent="0.35">
      <c r="A10" s="100">
        <v>44432</v>
      </c>
      <c r="B10" s="100">
        <v>44431</v>
      </c>
      <c r="C10" s="101">
        <v>22</v>
      </c>
    </row>
    <row r="11" spans="1:4" x14ac:dyDescent="0.35">
      <c r="A11" s="100">
        <v>44433</v>
      </c>
      <c r="B11" s="100">
        <v>44432</v>
      </c>
      <c r="C11" s="101">
        <v>24</v>
      </c>
    </row>
    <row r="12" spans="1:4" x14ac:dyDescent="0.35">
      <c r="A12" s="100">
        <v>44434</v>
      </c>
      <c r="B12" s="100">
        <v>44433</v>
      </c>
      <c r="C12" s="101">
        <v>26</v>
      </c>
    </row>
    <row r="13" spans="1:4" x14ac:dyDescent="0.35">
      <c r="A13" s="100">
        <v>44435</v>
      </c>
      <c r="B13" s="100">
        <v>44434</v>
      </c>
      <c r="C13" s="101">
        <v>28</v>
      </c>
    </row>
    <row r="14" spans="1:4" x14ac:dyDescent="0.35">
      <c r="A14" s="100">
        <v>44438</v>
      </c>
      <c r="B14" s="100">
        <v>44435</v>
      </c>
      <c r="C14" s="102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1294"/>
  <sheetViews>
    <sheetView zoomScale="90" zoomScaleNormal="90" workbookViewId="0">
      <pane xSplit="5" ySplit="11" topLeftCell="F12" activePane="bottomRight" state="frozen"/>
      <selection activeCell="B1" sqref="B1"/>
      <selection pane="topRight" activeCell="G1" sqref="G1"/>
      <selection pane="bottomLeft" activeCell="B12" sqref="B12"/>
      <selection pane="bottomRight" activeCell="B10" sqref="B10"/>
    </sheetView>
  </sheetViews>
  <sheetFormatPr defaultRowHeight="14.5" x14ac:dyDescent="0.35"/>
  <cols>
    <col min="1" max="1" width="2.1796875" customWidth="1"/>
    <col min="2" max="2" width="13.26953125" bestFit="1" customWidth="1"/>
    <col min="3" max="3" width="12.54296875" customWidth="1"/>
    <col min="4" max="5" width="12.7265625" bestFit="1" customWidth="1"/>
    <col min="6" max="7" width="10.1796875" customWidth="1"/>
    <col min="8" max="8" width="8.54296875" customWidth="1"/>
    <col min="9" max="9" width="9.26953125" customWidth="1"/>
    <col min="10" max="10" width="5.81640625" customWidth="1"/>
    <col min="11" max="12" width="15.81640625" customWidth="1"/>
    <col min="13" max="13" width="16.26953125" customWidth="1"/>
    <col min="14" max="15" width="15.81640625" customWidth="1"/>
    <col min="16" max="16" width="11" customWidth="1"/>
    <col min="17" max="17" width="4.26953125" customWidth="1"/>
    <col min="18" max="18" width="11.7265625" bestFit="1" customWidth="1"/>
    <col min="19" max="19" width="3.26953125" customWidth="1"/>
    <col min="20" max="20" width="14.453125" customWidth="1"/>
    <col min="21" max="22" width="11.26953125" customWidth="1"/>
    <col min="23" max="23" width="12" customWidth="1"/>
    <col min="24" max="24" width="1" customWidth="1"/>
    <col min="25" max="25" width="14.1796875" customWidth="1"/>
    <col min="26" max="28" width="11.26953125" customWidth="1"/>
    <col min="29" max="29" width="1" customWidth="1"/>
    <col min="30" max="30" width="6.7265625" customWidth="1"/>
    <col min="31" max="32" width="6.453125" customWidth="1"/>
    <col min="33" max="33" width="1" customWidth="1"/>
    <col min="34" max="34" width="9.1796875" customWidth="1"/>
    <col min="35" max="35" width="8.26953125" customWidth="1"/>
    <col min="36" max="36" width="1" customWidth="1"/>
    <col min="37" max="37" width="8.81640625" customWidth="1"/>
    <col min="38" max="38" width="8.26953125" customWidth="1"/>
    <col min="39" max="39" width="1" customWidth="1"/>
    <col min="40" max="40" width="8.81640625" customWidth="1"/>
    <col min="41" max="41" width="8.26953125" customWidth="1"/>
    <col min="42" max="42" width="1" customWidth="1"/>
  </cols>
  <sheetData>
    <row r="1" spans="1:67" ht="8.1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67" ht="15.75" customHeight="1" x14ac:dyDescent="0.35">
      <c r="A2" s="1"/>
      <c r="B2" s="3"/>
      <c r="C2" s="4" t="s">
        <v>0</v>
      </c>
      <c r="D2" s="5">
        <f>T35</f>
        <v>0</v>
      </c>
      <c r="E2" s="1"/>
      <c r="F2" s="6" t="s">
        <v>1</v>
      </c>
      <c r="G2" s="5"/>
      <c r="H2" s="1"/>
      <c r="I2" s="7" t="s">
        <v>2</v>
      </c>
      <c r="J2" s="8"/>
      <c r="K2" s="9"/>
      <c r="L2" s="8"/>
      <c r="M2" s="8"/>
      <c r="N2" s="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67" ht="15.75" customHeight="1" x14ac:dyDescent="0.35">
      <c r="A3" s="1"/>
      <c r="B3" s="10"/>
      <c r="C3" s="11" t="s">
        <v>3</v>
      </c>
      <c r="D3" s="12"/>
      <c r="E3" s="1"/>
      <c r="F3" s="13" t="s">
        <v>4</v>
      </c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67" ht="15.75" customHeight="1" thickBot="1" x14ac:dyDescent="0.4">
      <c r="A4" s="1"/>
      <c r="B4" s="14"/>
      <c r="C4" s="15" t="s">
        <v>5</v>
      </c>
      <c r="D4" s="16">
        <f>D2-D3</f>
        <v>0</v>
      </c>
      <c r="E4" s="1"/>
      <c r="F4" s="17" t="s">
        <v>6</v>
      </c>
      <c r="G4" s="16">
        <f>G2-G3</f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67" ht="8.1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67" s="27" customFormat="1" ht="15.75" customHeight="1" x14ac:dyDescent="0.35">
      <c r="A6" s="18"/>
      <c r="B6" s="1"/>
      <c r="C6" s="19" t="s">
        <v>7</v>
      </c>
      <c r="D6" s="20">
        <v>0</v>
      </c>
      <c r="E6" s="18"/>
      <c r="F6" s="18"/>
      <c r="G6" s="18"/>
      <c r="H6" s="18"/>
      <c r="I6" s="103" t="s">
        <v>8</v>
      </c>
      <c r="J6" s="104"/>
      <c r="K6" s="21" t="s">
        <v>9</v>
      </c>
      <c r="L6" s="22" t="s">
        <v>9</v>
      </c>
      <c r="M6" s="23" t="s">
        <v>10</v>
      </c>
      <c r="N6" s="22" t="s">
        <v>9</v>
      </c>
      <c r="O6" s="22" t="s">
        <v>9</v>
      </c>
      <c r="P6" s="24"/>
      <c r="Q6" s="24"/>
      <c r="R6" s="24"/>
      <c r="S6" s="24"/>
      <c r="T6" s="22" t="s">
        <v>9</v>
      </c>
      <c r="U6" s="22" t="s">
        <v>9</v>
      </c>
      <c r="V6" s="22" t="s">
        <v>9</v>
      </c>
      <c r="W6" s="25" t="s">
        <v>11</v>
      </c>
      <c r="X6" s="18"/>
      <c r="Y6" s="26"/>
      <c r="Z6" s="26"/>
      <c r="AA6" s="26"/>
      <c r="AB6" s="26"/>
      <c r="AC6" s="26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67" s="27" customFormat="1" ht="15.75" customHeight="1" thickBot="1" x14ac:dyDescent="0.4">
      <c r="A7" s="18"/>
      <c r="B7" s="1"/>
      <c r="C7" s="28" t="s">
        <v>12</v>
      </c>
      <c r="D7" s="29">
        <v>360</v>
      </c>
      <c r="E7" s="18"/>
      <c r="F7" s="18"/>
      <c r="G7" s="18"/>
      <c r="H7" s="18"/>
      <c r="I7" s="105"/>
      <c r="J7" s="106"/>
      <c r="K7" s="30" t="s">
        <v>13</v>
      </c>
      <c r="L7" s="31" t="s">
        <v>13</v>
      </c>
      <c r="M7" s="31" t="s">
        <v>14</v>
      </c>
      <c r="N7" s="31" t="s">
        <v>13</v>
      </c>
      <c r="O7" s="31" t="s">
        <v>13</v>
      </c>
      <c r="P7" s="32"/>
      <c r="Q7" s="32"/>
      <c r="R7" s="32"/>
      <c r="S7" s="32"/>
      <c r="T7" s="31" t="s">
        <v>13</v>
      </c>
      <c r="U7" s="31" t="s">
        <v>13</v>
      </c>
      <c r="V7" s="31" t="s">
        <v>13</v>
      </c>
      <c r="W7" s="33" t="s">
        <v>15</v>
      </c>
      <c r="X7" s="18"/>
      <c r="Y7" s="26"/>
      <c r="Z7" s="26"/>
      <c r="AA7" s="26"/>
      <c r="AB7" s="26"/>
      <c r="AC7" s="26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</row>
    <row r="8" spans="1:67" s="27" customFormat="1" ht="18" customHeight="1" x14ac:dyDescent="0.35">
      <c r="A8" s="18"/>
      <c r="B8" s="18"/>
      <c r="C8" s="18"/>
      <c r="D8" s="18"/>
      <c r="E8" s="18"/>
      <c r="F8" s="18"/>
      <c r="G8" s="18"/>
      <c r="H8" s="18"/>
      <c r="I8" s="34"/>
      <c r="J8" s="34"/>
      <c r="K8" s="18"/>
      <c r="L8" s="18"/>
      <c r="M8" s="18"/>
      <c r="N8" s="18"/>
      <c r="O8" s="18"/>
      <c r="P8" s="35"/>
      <c r="Q8" s="36"/>
      <c r="R8" s="37"/>
      <c r="S8" s="18"/>
      <c r="T8" s="18"/>
      <c r="U8" s="1"/>
      <c r="V8" s="1"/>
      <c r="W8" s="1"/>
      <c r="X8" s="18"/>
      <c r="Y8" s="26"/>
      <c r="Z8" s="26"/>
      <c r="AA8" s="26"/>
      <c r="AB8" s="26"/>
      <c r="AC8" s="26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67" s="27" customFormat="1" ht="15" customHeight="1" x14ac:dyDescent="0.35">
      <c r="A9" s="18"/>
      <c r="B9" s="18"/>
      <c r="C9" s="38" t="s">
        <v>16</v>
      </c>
      <c r="D9" s="18"/>
      <c r="E9" s="18"/>
      <c r="F9" s="18"/>
      <c r="G9" s="18"/>
      <c r="H9" s="18"/>
      <c r="I9" s="34"/>
      <c r="J9" s="34"/>
      <c r="K9" s="18"/>
      <c r="L9" s="18"/>
      <c r="M9" s="39" t="s">
        <v>17</v>
      </c>
      <c r="N9" s="40" t="s">
        <v>18</v>
      </c>
      <c r="O9" s="41" t="s">
        <v>19</v>
      </c>
      <c r="P9" s="35"/>
      <c r="Q9" s="36"/>
      <c r="R9" s="37"/>
      <c r="S9" s="18"/>
      <c r="T9" s="107" t="s">
        <v>20</v>
      </c>
      <c r="U9" s="108"/>
      <c r="V9" s="108"/>
      <c r="W9" s="108"/>
      <c r="X9" s="18"/>
      <c r="Y9" s="26"/>
      <c r="Z9" s="26"/>
      <c r="AA9" s="26"/>
      <c r="AB9" s="26"/>
      <c r="AC9" s="26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67" s="27" customFormat="1" ht="34" customHeight="1" x14ac:dyDescent="0.35">
      <c r="A10" s="18"/>
      <c r="B10" s="98"/>
      <c r="C10" s="18"/>
      <c r="D10" s="109" t="s">
        <v>21</v>
      </c>
      <c r="E10" s="110"/>
      <c r="F10" s="42" t="s">
        <v>22</v>
      </c>
      <c r="G10" s="43" t="s">
        <v>23</v>
      </c>
      <c r="H10" s="43" t="s">
        <v>24</v>
      </c>
      <c r="I10" s="43" t="s">
        <v>25</v>
      </c>
      <c r="J10" s="43" t="s">
        <v>26</v>
      </c>
      <c r="K10" s="44" t="s">
        <v>27</v>
      </c>
      <c r="L10" s="43"/>
      <c r="M10" s="45" t="s">
        <v>28</v>
      </c>
      <c r="N10" s="45"/>
      <c r="O10" s="46"/>
      <c r="P10" s="47"/>
      <c r="Q10" s="48"/>
      <c r="R10" s="37"/>
      <c r="S10" s="49"/>
      <c r="T10" s="111" t="s">
        <v>29</v>
      </c>
      <c r="U10" s="112"/>
      <c r="V10" s="112"/>
      <c r="W10" s="112"/>
      <c r="X10" s="34"/>
      <c r="Y10" s="113" t="s">
        <v>30</v>
      </c>
      <c r="Z10" s="113"/>
      <c r="AA10" s="113"/>
      <c r="AB10" s="113"/>
      <c r="AC10" s="50"/>
      <c r="AD10" s="121" t="s">
        <v>31</v>
      </c>
      <c r="AE10" s="121"/>
      <c r="AF10" s="121"/>
      <c r="AG10" s="51"/>
      <c r="AH10" s="114" t="s">
        <v>32</v>
      </c>
      <c r="AI10" s="115"/>
      <c r="AJ10" s="51"/>
      <c r="AK10" s="116" t="s">
        <v>33</v>
      </c>
      <c r="AL10" s="117"/>
      <c r="AM10" s="51"/>
      <c r="AN10" s="116" t="s">
        <v>34</v>
      </c>
      <c r="AO10" s="117"/>
      <c r="AP10" s="51"/>
      <c r="AQ10" s="18"/>
    </row>
    <row r="11" spans="1:67" s="58" customFormat="1" ht="50.15" customHeight="1" x14ac:dyDescent="0.35">
      <c r="A11" s="1"/>
      <c r="B11" s="52" t="s">
        <v>35</v>
      </c>
      <c r="C11" s="52" t="s">
        <v>36</v>
      </c>
      <c r="D11" s="52" t="s">
        <v>37</v>
      </c>
      <c r="E11" s="52" t="s">
        <v>38</v>
      </c>
      <c r="F11" s="52" t="s">
        <v>39</v>
      </c>
      <c r="G11" s="52" t="s">
        <v>40</v>
      </c>
      <c r="H11" s="52" t="s">
        <v>41</v>
      </c>
      <c r="I11" s="52" t="s">
        <v>42</v>
      </c>
      <c r="J11" s="52" t="s">
        <v>26</v>
      </c>
      <c r="K11" s="52" t="s">
        <v>43</v>
      </c>
      <c r="L11" s="52" t="s">
        <v>44</v>
      </c>
      <c r="M11" s="52" t="s">
        <v>45</v>
      </c>
      <c r="N11" s="52" t="s">
        <v>46</v>
      </c>
      <c r="O11" s="52" t="s">
        <v>47</v>
      </c>
      <c r="P11" s="52" t="s">
        <v>48</v>
      </c>
      <c r="Q11" s="53"/>
      <c r="R11" s="52" t="s">
        <v>49</v>
      </c>
      <c r="S11" s="54"/>
      <c r="T11" s="55" t="s">
        <v>50</v>
      </c>
      <c r="U11" s="55" t="s">
        <v>51</v>
      </c>
      <c r="V11" s="55" t="s">
        <v>52</v>
      </c>
      <c r="W11" s="55" t="s">
        <v>53</v>
      </c>
      <c r="X11" s="18"/>
      <c r="Y11" s="55" t="s">
        <v>54</v>
      </c>
      <c r="Z11" s="55" t="s">
        <v>55</v>
      </c>
      <c r="AA11" s="55" t="s">
        <v>56</v>
      </c>
      <c r="AB11" s="55" t="s">
        <v>57</v>
      </c>
      <c r="AC11" s="56"/>
      <c r="AD11" s="55" t="s">
        <v>58</v>
      </c>
      <c r="AE11" s="55" t="s">
        <v>59</v>
      </c>
      <c r="AF11" s="55" t="s">
        <v>60</v>
      </c>
      <c r="AG11" s="54"/>
      <c r="AH11" s="55" t="s">
        <v>61</v>
      </c>
      <c r="AI11" s="55" t="s">
        <v>62</v>
      </c>
      <c r="AJ11" s="54"/>
      <c r="AK11" s="55" t="s">
        <v>61</v>
      </c>
      <c r="AL11" s="55" t="s">
        <v>62</v>
      </c>
      <c r="AM11" s="54"/>
      <c r="AN11" s="55" t="s">
        <v>61</v>
      </c>
      <c r="AO11" s="55" t="s">
        <v>62</v>
      </c>
      <c r="AP11" s="54"/>
      <c r="AQ11" s="54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</row>
    <row r="12" spans="1:67" x14ac:dyDescent="0.35">
      <c r="A12" s="1"/>
      <c r="B12" s="59">
        <v>44432</v>
      </c>
      <c r="C12" s="60">
        <v>44431</v>
      </c>
      <c r="D12" s="60">
        <v>44431</v>
      </c>
      <c r="E12" s="60">
        <v>44432</v>
      </c>
      <c r="F12" s="61">
        <f t="shared" ref="F12:F16" si="0">E12-D12</f>
        <v>1</v>
      </c>
      <c r="G12" s="61">
        <f>+F12</f>
        <v>1</v>
      </c>
      <c r="H12" s="62">
        <v>0.22</v>
      </c>
      <c r="I12" s="63">
        <v>0</v>
      </c>
      <c r="J12" s="64">
        <v>0</v>
      </c>
      <c r="K12" s="65">
        <f>F12*H12/$D$7</f>
        <v>6.111111111111111E-4</v>
      </c>
      <c r="L12" s="65">
        <f>1+K12</f>
        <v>1.0006111111111111</v>
      </c>
      <c r="M12" s="66">
        <f>ROUNDUP((L12-1)*$D$7/G12,4+2)</f>
        <v>0.220001</v>
      </c>
      <c r="N12" s="65">
        <f>M12*G12/$D$7</f>
        <v>6.1111388888888886E-4</v>
      </c>
      <c r="O12" s="67">
        <f>N12*$D$7/F12</f>
        <v>0.220001</v>
      </c>
      <c r="P12" s="66">
        <f t="shared" ref="P12:P16" si="1">O12+J12+I12</f>
        <v>0.220001</v>
      </c>
      <c r="Q12" s="68"/>
      <c r="R12" s="69">
        <v>500000</v>
      </c>
      <c r="S12" s="70"/>
      <c r="T12" s="69">
        <f>R12*O12*F12/$D$7</f>
        <v>305.55694444444447</v>
      </c>
      <c r="U12" s="69">
        <f>R12*I12*F12/$D$7</f>
        <v>0</v>
      </c>
      <c r="V12" s="69">
        <f>R12*J12*F12/$D$7</f>
        <v>0</v>
      </c>
      <c r="W12" s="69">
        <f>ROUND(SUM(T12:V12),2)</f>
        <v>305.56</v>
      </c>
      <c r="X12" s="18"/>
      <c r="Y12" s="71"/>
      <c r="Z12" s="71"/>
      <c r="AA12" s="71"/>
      <c r="AB12" s="71"/>
      <c r="AC12" s="70"/>
      <c r="AD12" s="64">
        <v>0.5</v>
      </c>
      <c r="AE12" s="64">
        <v>0.5</v>
      </c>
      <c r="AF12" s="64">
        <f>100%-AD12-AE12</f>
        <v>0</v>
      </c>
      <c r="AG12" s="1"/>
      <c r="AH12" s="72">
        <f t="shared" ref="AH12:AH16" si="2">AD12*R12</f>
        <v>250000</v>
      </c>
      <c r="AI12" s="69">
        <f>AH12*O12*F12/$D$7</f>
        <v>152.77847222222223</v>
      </c>
      <c r="AJ12" s="1"/>
      <c r="AK12" s="72">
        <f t="shared" ref="AK12:AK16" si="3">AE12*R12</f>
        <v>250000</v>
      </c>
      <c r="AL12" s="69">
        <f>AK12*O12*F12/$D$7</f>
        <v>152.77847222222223</v>
      </c>
      <c r="AM12" s="1"/>
      <c r="AN12" s="72">
        <f t="shared" ref="AN12:AN16" si="4">AF12*R12</f>
        <v>0</v>
      </c>
      <c r="AO12" s="69">
        <f>AN12*O12*F12/$D$7</f>
        <v>0</v>
      </c>
      <c r="AP12" s="1"/>
      <c r="AQ12" s="1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x14ac:dyDescent="0.35">
      <c r="A13" s="1"/>
      <c r="B13" s="59">
        <v>44433</v>
      </c>
      <c r="C13" s="60">
        <v>44432</v>
      </c>
      <c r="D13" s="60">
        <v>44432</v>
      </c>
      <c r="E13" s="60">
        <v>44433</v>
      </c>
      <c r="F13" s="61">
        <f t="shared" si="0"/>
        <v>1</v>
      </c>
      <c r="G13" s="61">
        <f t="shared" ref="G13:G16" si="5">+G12+F13</f>
        <v>2</v>
      </c>
      <c r="H13" s="62">
        <v>0.24</v>
      </c>
      <c r="I13" s="63">
        <f t="shared" ref="I13:I16" si="6">$I$12</f>
        <v>0</v>
      </c>
      <c r="J13" s="64">
        <f>J12</f>
        <v>0</v>
      </c>
      <c r="K13" s="65">
        <f>F13*H13/$D$7</f>
        <v>6.6666666666666664E-4</v>
      </c>
      <c r="L13" s="65">
        <f>(1+K13)*L12</f>
        <v>1.0012781851851851</v>
      </c>
      <c r="M13" s="66">
        <f t="shared" ref="M13:M16" si="7">ROUND((L13-1)*$D$7/G13,4+2)</f>
        <v>0.230073</v>
      </c>
      <c r="N13" s="65">
        <f>M13*G13/$D$7</f>
        <v>1.2781833333333334E-3</v>
      </c>
      <c r="O13" s="67">
        <f>(N13-N12)*$D$7/F13</f>
        <v>0.24014500000000003</v>
      </c>
      <c r="P13" s="66">
        <f t="shared" si="1"/>
        <v>0.24014500000000003</v>
      </c>
      <c r="Q13" s="68"/>
      <c r="R13" s="69">
        <f t="shared" ref="R13:R16" si="8">R12+Y13</f>
        <v>500000</v>
      </c>
      <c r="S13" s="70"/>
      <c r="T13" s="69">
        <f t="shared" ref="T13:T16" si="9">R13*O13*F13/$D$7</f>
        <v>333.53472222222229</v>
      </c>
      <c r="U13" s="69">
        <f t="shared" ref="U13:U16" si="10">R13*I13*F13/$D$7</f>
        <v>0</v>
      </c>
      <c r="V13" s="69">
        <f t="shared" ref="V13:V16" si="11">R13*J13*F13/$D$7</f>
        <v>0</v>
      </c>
      <c r="W13" s="69">
        <f t="shared" ref="W13:W16" si="12">ROUND(SUM(T13:V13),2)</f>
        <v>333.53</v>
      </c>
      <c r="X13" s="18"/>
      <c r="Y13" s="69"/>
      <c r="Z13" s="69">
        <f t="shared" ref="Z13:Z16" si="13">ROUND(-Y13*(N12),2)</f>
        <v>0</v>
      </c>
      <c r="AA13" s="69">
        <f>Z13</f>
        <v>0</v>
      </c>
      <c r="AB13" s="69">
        <f>Z13-AA13</f>
        <v>0</v>
      </c>
      <c r="AC13" s="70"/>
      <c r="AD13" s="64">
        <v>0.5</v>
      </c>
      <c r="AE13" s="64">
        <v>0.5</v>
      </c>
      <c r="AF13" s="64">
        <f t="shared" ref="AF13:AF16" si="14">100%-AD13-AE13</f>
        <v>0</v>
      </c>
      <c r="AG13" s="1"/>
      <c r="AH13" s="72">
        <f t="shared" si="2"/>
        <v>250000</v>
      </c>
      <c r="AI13" s="69">
        <f t="shared" ref="AI13:AI16" si="15">AH13*O13*F13/$D$7</f>
        <v>166.76736111111114</v>
      </c>
      <c r="AJ13" s="1"/>
      <c r="AK13" s="72">
        <f t="shared" si="3"/>
        <v>250000</v>
      </c>
      <c r="AL13" s="69">
        <f t="shared" ref="AL13:AL16" si="16">AK13*O13*F13/$D$7</f>
        <v>166.76736111111114</v>
      </c>
      <c r="AM13" s="1"/>
      <c r="AN13" s="72">
        <f t="shared" si="4"/>
        <v>0</v>
      </c>
      <c r="AO13" s="69">
        <f t="shared" ref="AO13:AO16" si="17">AN13*O13*F13/$D$7</f>
        <v>0</v>
      </c>
      <c r="AP13" s="1"/>
      <c r="AQ13" s="1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x14ac:dyDescent="0.35">
      <c r="A14" s="1"/>
      <c r="B14" s="59">
        <v>44434</v>
      </c>
      <c r="C14" s="60">
        <v>44433</v>
      </c>
      <c r="D14" s="60">
        <v>44433</v>
      </c>
      <c r="E14" s="60">
        <v>44434</v>
      </c>
      <c r="F14" s="61">
        <f t="shared" si="0"/>
        <v>1</v>
      </c>
      <c r="G14" s="61">
        <f t="shared" si="5"/>
        <v>3</v>
      </c>
      <c r="H14" s="62">
        <v>0.26</v>
      </c>
      <c r="I14" s="63">
        <f t="shared" si="6"/>
        <v>0</v>
      </c>
      <c r="J14" s="64">
        <f>J13</f>
        <v>0</v>
      </c>
      <c r="K14" s="65">
        <f t="shared" ref="K14:K16" si="18">F14*H14/$D$7</f>
        <v>7.222222222222223E-4</v>
      </c>
      <c r="L14" s="65">
        <f t="shared" ref="L14:L16" si="19">(1+K14)*L13</f>
        <v>1.0020013305411521</v>
      </c>
      <c r="M14" s="66">
        <f t="shared" si="7"/>
        <v>0.24016000000000001</v>
      </c>
      <c r="N14" s="65">
        <f t="shared" ref="N14:N16" si="20">M14*G14/$D$7</f>
        <v>2.0013333333333333E-3</v>
      </c>
      <c r="O14" s="67">
        <f>(N14-N13)*$D$7/F14</f>
        <v>0.26033399999999995</v>
      </c>
      <c r="P14" s="66">
        <f t="shared" si="1"/>
        <v>0.26033399999999995</v>
      </c>
      <c r="Q14" s="68"/>
      <c r="R14" s="69">
        <f t="shared" si="8"/>
        <v>500000</v>
      </c>
      <c r="S14" s="70"/>
      <c r="T14" s="69">
        <f t="shared" si="9"/>
        <v>361.57499999999993</v>
      </c>
      <c r="U14" s="69">
        <f t="shared" si="10"/>
        <v>0</v>
      </c>
      <c r="V14" s="69">
        <f t="shared" si="11"/>
        <v>0</v>
      </c>
      <c r="W14" s="69">
        <f t="shared" si="12"/>
        <v>361.58</v>
      </c>
      <c r="X14" s="18"/>
      <c r="Y14" s="69"/>
      <c r="Z14" s="69">
        <f t="shared" si="13"/>
        <v>0</v>
      </c>
      <c r="AA14" s="69">
        <f t="shared" ref="AA14:AA16" si="21">Z14</f>
        <v>0</v>
      </c>
      <c r="AB14" s="69">
        <f t="shared" ref="AB14:AB16" si="22">Z14-AA14</f>
        <v>0</v>
      </c>
      <c r="AC14" s="70"/>
      <c r="AD14" s="64">
        <v>0.5</v>
      </c>
      <c r="AE14" s="64">
        <v>0.5</v>
      </c>
      <c r="AF14" s="64">
        <f t="shared" si="14"/>
        <v>0</v>
      </c>
      <c r="AG14" s="1"/>
      <c r="AH14" s="72">
        <f t="shared" si="2"/>
        <v>250000</v>
      </c>
      <c r="AI14" s="69">
        <f t="shared" si="15"/>
        <v>180.78749999999997</v>
      </c>
      <c r="AJ14" s="1"/>
      <c r="AK14" s="72">
        <f t="shared" si="3"/>
        <v>250000</v>
      </c>
      <c r="AL14" s="69">
        <f t="shared" si="16"/>
        <v>180.78749999999997</v>
      </c>
      <c r="AM14" s="1"/>
      <c r="AN14" s="72">
        <f t="shared" si="4"/>
        <v>0</v>
      </c>
      <c r="AO14" s="69">
        <f t="shared" si="17"/>
        <v>0</v>
      </c>
      <c r="AP14" s="1"/>
      <c r="AQ14" s="1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x14ac:dyDescent="0.35">
      <c r="A15" s="1"/>
      <c r="B15" s="59">
        <v>44435</v>
      </c>
      <c r="C15" s="60">
        <v>44434</v>
      </c>
      <c r="D15" s="60">
        <v>44434</v>
      </c>
      <c r="E15" s="60">
        <v>44435</v>
      </c>
      <c r="F15" s="61">
        <f t="shared" si="0"/>
        <v>1</v>
      </c>
      <c r="G15" s="61">
        <f t="shared" si="5"/>
        <v>4</v>
      </c>
      <c r="H15" s="62">
        <v>0.28000000000000003</v>
      </c>
      <c r="I15" s="63">
        <f t="shared" si="6"/>
        <v>0</v>
      </c>
      <c r="J15" s="64">
        <f t="shared" ref="J15:J16" si="23">J14</f>
        <v>0</v>
      </c>
      <c r="K15" s="65">
        <f t="shared" si="18"/>
        <v>7.7777777777777784E-4</v>
      </c>
      <c r="L15" s="65">
        <f t="shared" si="19"/>
        <v>1.0027806649093509</v>
      </c>
      <c r="M15" s="66">
        <f>ROUNDUP((L15-1)*$D$7/G15,5+2)</f>
        <v>0.25025989999999998</v>
      </c>
      <c r="N15" s="65">
        <f t="shared" si="20"/>
        <v>2.7806655555555554E-3</v>
      </c>
      <c r="O15" s="67">
        <f>(N15-N14)*$D$7/F15</f>
        <v>0.28055959999999996</v>
      </c>
      <c r="P15" s="66">
        <f t="shared" si="1"/>
        <v>0.28055959999999996</v>
      </c>
      <c r="Q15" s="68"/>
      <c r="R15" s="69">
        <f t="shared" si="8"/>
        <v>500000</v>
      </c>
      <c r="S15" s="70"/>
      <c r="T15" s="69">
        <f t="shared" si="9"/>
        <v>389.66611111111109</v>
      </c>
      <c r="U15" s="69">
        <f t="shared" si="10"/>
        <v>0</v>
      </c>
      <c r="V15" s="69">
        <f t="shared" si="11"/>
        <v>0</v>
      </c>
      <c r="W15" s="69">
        <f t="shared" si="12"/>
        <v>389.67</v>
      </c>
      <c r="X15" s="18"/>
      <c r="Y15" s="69"/>
      <c r="Z15" s="69">
        <f t="shared" si="13"/>
        <v>0</v>
      </c>
      <c r="AA15" s="69">
        <f t="shared" si="21"/>
        <v>0</v>
      </c>
      <c r="AB15" s="69">
        <f t="shared" si="22"/>
        <v>0</v>
      </c>
      <c r="AC15" s="70"/>
      <c r="AD15" s="64">
        <v>0.5</v>
      </c>
      <c r="AE15" s="64">
        <v>0.5</v>
      </c>
      <c r="AF15" s="64">
        <f t="shared" si="14"/>
        <v>0</v>
      </c>
      <c r="AG15" s="1"/>
      <c r="AH15" s="72">
        <f t="shared" si="2"/>
        <v>250000</v>
      </c>
      <c r="AI15" s="69">
        <f t="shared" si="15"/>
        <v>194.83305555555555</v>
      </c>
      <c r="AJ15" s="1"/>
      <c r="AK15" s="72">
        <f t="shared" si="3"/>
        <v>250000</v>
      </c>
      <c r="AL15" s="69">
        <f t="shared" si="16"/>
        <v>194.83305555555555</v>
      </c>
      <c r="AM15" s="1"/>
      <c r="AN15" s="72">
        <f t="shared" si="4"/>
        <v>0</v>
      </c>
      <c r="AO15" s="69">
        <f t="shared" si="17"/>
        <v>0</v>
      </c>
      <c r="AP15" s="1"/>
      <c r="AQ15" s="1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s="75" customFormat="1" x14ac:dyDescent="0.35">
      <c r="A16" s="1"/>
      <c r="B16" s="59">
        <v>44438</v>
      </c>
      <c r="C16" s="60">
        <v>44435</v>
      </c>
      <c r="D16" s="60">
        <v>44435</v>
      </c>
      <c r="E16" s="60">
        <v>44438</v>
      </c>
      <c r="F16" s="61">
        <f t="shared" si="0"/>
        <v>3</v>
      </c>
      <c r="G16" s="61">
        <f t="shared" si="5"/>
        <v>7</v>
      </c>
      <c r="H16" s="62">
        <v>0.32</v>
      </c>
      <c r="I16" s="63">
        <f t="shared" si="6"/>
        <v>0</v>
      </c>
      <c r="J16" s="64">
        <f t="shared" si="23"/>
        <v>0</v>
      </c>
      <c r="K16" s="65">
        <f t="shared" si="18"/>
        <v>2.6666666666666666E-3</v>
      </c>
      <c r="L16" s="65">
        <f t="shared" si="19"/>
        <v>1.0054547466824424</v>
      </c>
      <c r="M16" s="66">
        <f t="shared" si="7"/>
        <v>0.28053</v>
      </c>
      <c r="N16" s="65">
        <f t="shared" si="20"/>
        <v>5.4547500000000004E-3</v>
      </c>
      <c r="O16" s="67">
        <f>(N16-N15)*$D$7/F16</f>
        <v>0.32089013333333338</v>
      </c>
      <c r="P16" s="66">
        <f t="shared" si="1"/>
        <v>0.32089013333333338</v>
      </c>
      <c r="Q16" s="68"/>
      <c r="R16" s="69">
        <f t="shared" si="8"/>
        <v>500000</v>
      </c>
      <c r="S16" s="70"/>
      <c r="T16" s="69">
        <f t="shared" si="9"/>
        <v>1337.0422222222223</v>
      </c>
      <c r="U16" s="69">
        <f t="shared" si="10"/>
        <v>0</v>
      </c>
      <c r="V16" s="69">
        <f t="shared" si="11"/>
        <v>0</v>
      </c>
      <c r="W16" s="69">
        <f t="shared" si="12"/>
        <v>1337.04</v>
      </c>
      <c r="X16" s="18"/>
      <c r="Y16" s="69"/>
      <c r="Z16" s="69">
        <f t="shared" si="13"/>
        <v>0</v>
      </c>
      <c r="AA16" s="69">
        <f t="shared" si="21"/>
        <v>0</v>
      </c>
      <c r="AB16" s="69">
        <f t="shared" si="22"/>
        <v>0</v>
      </c>
      <c r="AC16" s="70"/>
      <c r="AD16" s="64">
        <v>0.5</v>
      </c>
      <c r="AE16" s="64">
        <v>0.5</v>
      </c>
      <c r="AF16" s="64">
        <f t="shared" si="14"/>
        <v>0</v>
      </c>
      <c r="AG16" s="73"/>
      <c r="AH16" s="72">
        <f t="shared" si="2"/>
        <v>250000</v>
      </c>
      <c r="AI16" s="69">
        <f t="shared" si="15"/>
        <v>668.52111111111117</v>
      </c>
      <c r="AJ16" s="73"/>
      <c r="AK16" s="72">
        <f t="shared" si="3"/>
        <v>250000</v>
      </c>
      <c r="AL16" s="69">
        <f t="shared" si="16"/>
        <v>668.52111111111117</v>
      </c>
      <c r="AM16" s="73"/>
      <c r="AN16" s="72">
        <f t="shared" si="4"/>
        <v>0</v>
      </c>
      <c r="AO16" s="69">
        <f t="shared" si="17"/>
        <v>0</v>
      </c>
      <c r="AP16" s="73"/>
      <c r="AQ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</row>
    <row r="17" spans="1:67" s="75" customFormat="1" x14ac:dyDescent="0.35">
      <c r="A17" s="1"/>
      <c r="B17" s="59"/>
      <c r="C17" s="60"/>
      <c r="D17" s="60"/>
      <c r="E17" s="60"/>
      <c r="F17" s="61"/>
      <c r="G17" s="61"/>
      <c r="H17" s="62"/>
      <c r="I17" s="63"/>
      <c r="J17" s="64"/>
      <c r="K17" s="65"/>
      <c r="L17" s="65"/>
      <c r="M17" s="66"/>
      <c r="N17" s="65"/>
      <c r="O17" s="67"/>
      <c r="P17" s="66"/>
      <c r="Q17" s="68"/>
      <c r="R17" s="69"/>
      <c r="S17" s="70"/>
      <c r="T17" s="69"/>
      <c r="U17" s="69"/>
      <c r="V17" s="69"/>
      <c r="W17" s="69"/>
      <c r="X17" s="18"/>
      <c r="Y17" s="69"/>
      <c r="Z17" s="69"/>
      <c r="AA17" s="69"/>
      <c r="AB17" s="69"/>
      <c r="AC17" s="70"/>
      <c r="AD17" s="64"/>
      <c r="AE17" s="64"/>
      <c r="AF17" s="64"/>
      <c r="AG17" s="73"/>
      <c r="AH17" s="72"/>
      <c r="AI17" s="69"/>
      <c r="AJ17" s="73"/>
      <c r="AK17" s="72"/>
      <c r="AL17" s="69"/>
      <c r="AM17" s="73"/>
      <c r="AN17" s="72"/>
      <c r="AO17" s="69"/>
      <c r="AP17" s="73"/>
      <c r="AQ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</row>
    <row r="18" spans="1:67" x14ac:dyDescent="0.35">
      <c r="A18" s="1"/>
      <c r="B18" s="76" t="s">
        <v>63</v>
      </c>
      <c r="C18" s="60"/>
      <c r="D18" s="60"/>
      <c r="E18" s="60"/>
      <c r="F18" s="61"/>
      <c r="G18" s="61"/>
      <c r="H18" s="62"/>
      <c r="I18" s="63"/>
      <c r="J18" s="64"/>
      <c r="K18" s="65"/>
      <c r="L18" s="65"/>
      <c r="M18" s="66"/>
      <c r="N18" s="65"/>
      <c r="O18" s="67"/>
      <c r="P18" s="66"/>
      <c r="Q18" s="68"/>
      <c r="R18" s="69"/>
      <c r="S18" s="70"/>
      <c r="T18" s="69"/>
      <c r="U18" s="69"/>
      <c r="V18" s="69"/>
      <c r="W18" s="69"/>
      <c r="X18" s="18"/>
      <c r="Y18" s="69"/>
      <c r="Z18" s="69"/>
      <c r="AA18" s="69"/>
      <c r="AB18" s="69"/>
      <c r="AC18" s="70"/>
      <c r="AD18" s="64"/>
      <c r="AE18" s="64"/>
      <c r="AF18" s="64"/>
      <c r="AG18" s="1"/>
      <c r="AH18" s="72"/>
      <c r="AI18" s="69"/>
      <c r="AJ18" s="1"/>
      <c r="AK18" s="72"/>
      <c r="AL18" s="69"/>
      <c r="AM18" s="1"/>
      <c r="AN18" s="72"/>
      <c r="AO18" s="69"/>
      <c r="AP18" s="1"/>
      <c r="AQ18" s="1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50" x14ac:dyDescent="0.35">
      <c r="A19" s="1"/>
      <c r="B19" s="52" t="s">
        <v>35</v>
      </c>
      <c r="C19" s="52" t="s">
        <v>36</v>
      </c>
      <c r="D19" s="52" t="s">
        <v>37</v>
      </c>
      <c r="E19" s="52" t="s">
        <v>38</v>
      </c>
      <c r="F19" s="52" t="s">
        <v>39</v>
      </c>
      <c r="G19" s="52" t="s">
        <v>40</v>
      </c>
      <c r="H19" s="52" t="s">
        <v>41</v>
      </c>
      <c r="I19" s="52" t="s">
        <v>42</v>
      </c>
      <c r="J19" s="52" t="s">
        <v>26</v>
      </c>
      <c r="K19" s="52" t="s">
        <v>43</v>
      </c>
      <c r="L19" s="52" t="s">
        <v>44</v>
      </c>
      <c r="M19" s="52" t="s">
        <v>45</v>
      </c>
      <c r="N19" s="52" t="s">
        <v>46</v>
      </c>
      <c r="O19" s="52" t="s">
        <v>47</v>
      </c>
      <c r="P19" s="52" t="s">
        <v>48</v>
      </c>
      <c r="Q19" s="53"/>
      <c r="R19" s="52" t="s">
        <v>49</v>
      </c>
      <c r="S19" s="54"/>
      <c r="T19" s="55" t="s">
        <v>50</v>
      </c>
      <c r="U19" s="55" t="s">
        <v>51</v>
      </c>
      <c r="V19" s="55" t="s">
        <v>52</v>
      </c>
      <c r="W19" s="55" t="s">
        <v>53</v>
      </c>
      <c r="X19" s="18"/>
      <c r="Y19" s="69"/>
      <c r="Z19" s="69"/>
      <c r="AA19" s="69"/>
      <c r="AB19" s="69"/>
      <c r="AC19" s="70"/>
      <c r="AD19" s="64"/>
      <c r="AE19" s="64"/>
      <c r="AF19" s="64"/>
      <c r="AG19" s="1"/>
      <c r="AH19" s="72"/>
      <c r="AI19" s="69"/>
      <c r="AJ19" s="1"/>
      <c r="AK19" s="72"/>
      <c r="AL19" s="69"/>
      <c r="AM19" s="1"/>
      <c r="AN19" s="72"/>
      <c r="AO19" s="69"/>
      <c r="AP19" s="1"/>
      <c r="AQ19" s="1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x14ac:dyDescent="0.35">
      <c r="A20" s="1"/>
      <c r="B20" s="59">
        <v>44432</v>
      </c>
      <c r="C20" s="60">
        <v>44431</v>
      </c>
      <c r="D20" s="60">
        <v>44431</v>
      </c>
      <c r="E20" s="60">
        <v>44432</v>
      </c>
      <c r="F20" s="61">
        <f t="shared" ref="F20:F24" si="24">E20-D20</f>
        <v>1</v>
      </c>
      <c r="G20" s="61">
        <f>+F20</f>
        <v>1</v>
      </c>
      <c r="H20" s="62">
        <v>0</v>
      </c>
      <c r="I20" s="63">
        <v>0.02</v>
      </c>
      <c r="J20" s="64">
        <v>0.01</v>
      </c>
      <c r="K20" s="65">
        <f>F20*H20/$D$7</f>
        <v>0</v>
      </c>
      <c r="L20" s="65">
        <f>1+K20</f>
        <v>1</v>
      </c>
      <c r="M20" s="66">
        <f>ROUND((L20-1)*$D$7/G20,4+2)</f>
        <v>0</v>
      </c>
      <c r="N20" s="65">
        <f>M20*G20/$D$7</f>
        <v>0</v>
      </c>
      <c r="O20" s="67">
        <f>N20*$D$7/F20</f>
        <v>0</v>
      </c>
      <c r="P20" s="66">
        <f t="shared" ref="P20:P24" si="25">O20+J20+I20</f>
        <v>0.03</v>
      </c>
      <c r="Q20" s="68"/>
      <c r="R20" s="69">
        <v>500000</v>
      </c>
      <c r="S20" s="70"/>
      <c r="T20" s="69">
        <f>R20*O20*F20/$D$7</f>
        <v>0</v>
      </c>
      <c r="U20" s="69">
        <f>R20*I20*F20/$D$7</f>
        <v>27.777777777777779</v>
      </c>
      <c r="V20" s="69">
        <f>R20*J20*F20/$D$7</f>
        <v>13.888888888888889</v>
      </c>
      <c r="W20" s="69">
        <f>ROUND(SUM(T20:V20),2)</f>
        <v>41.67</v>
      </c>
      <c r="X20" s="18"/>
      <c r="Y20" s="69"/>
      <c r="Z20" s="69"/>
      <c r="AA20" s="69"/>
      <c r="AB20" s="69"/>
      <c r="AC20" s="70"/>
      <c r="AD20" s="64"/>
      <c r="AE20" s="64"/>
      <c r="AF20" s="64"/>
      <c r="AG20" s="1"/>
      <c r="AH20" s="72"/>
      <c r="AI20" s="69"/>
      <c r="AJ20" s="1"/>
      <c r="AK20" s="72"/>
      <c r="AL20" s="69"/>
      <c r="AM20" s="1"/>
      <c r="AN20" s="72"/>
      <c r="AO20" s="69"/>
      <c r="AP20" s="1"/>
      <c r="AQ20" s="1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x14ac:dyDescent="0.35">
      <c r="A21" s="1"/>
      <c r="B21" s="59">
        <v>44433</v>
      </c>
      <c r="C21" s="60">
        <v>44432</v>
      </c>
      <c r="D21" s="60">
        <v>44432</v>
      </c>
      <c r="E21" s="60">
        <v>44433</v>
      </c>
      <c r="F21" s="61">
        <f t="shared" si="24"/>
        <v>1</v>
      </c>
      <c r="G21" s="61">
        <f t="shared" ref="G21:G24" si="26">+G20+F21</f>
        <v>2</v>
      </c>
      <c r="H21" s="62">
        <v>0</v>
      </c>
      <c r="I21" s="63">
        <v>0.02</v>
      </c>
      <c r="J21" s="64">
        <f>J20</f>
        <v>0.01</v>
      </c>
      <c r="K21" s="65">
        <f>F21*H21/$D$7</f>
        <v>0</v>
      </c>
      <c r="L21" s="65">
        <f>(1+K21)*L20</f>
        <v>1</v>
      </c>
      <c r="M21" s="66">
        <f t="shared" ref="M21:M24" si="27">ROUND((L21-1)*$D$7/G21,4+2)</f>
        <v>0</v>
      </c>
      <c r="N21" s="65">
        <f>M21*G21/$D$7</f>
        <v>0</v>
      </c>
      <c r="O21" s="67">
        <f>(N21-N20)*$D$7/F21</f>
        <v>0</v>
      </c>
      <c r="P21" s="66">
        <f t="shared" si="25"/>
        <v>0.03</v>
      </c>
      <c r="Q21" s="68"/>
      <c r="R21" s="69">
        <f t="shared" ref="R21:R24" si="28">R20+Y21</f>
        <v>500000</v>
      </c>
      <c r="S21" s="70"/>
      <c r="T21" s="69">
        <f t="shared" ref="T21:T24" si="29">R21*O21*F21/$D$7</f>
        <v>0</v>
      </c>
      <c r="U21" s="69">
        <f t="shared" ref="U21:U24" si="30">R21*I21*F21/$D$7</f>
        <v>27.777777777777779</v>
      </c>
      <c r="V21" s="69">
        <f t="shared" ref="V21:V24" si="31">R21*J21*F21/$D$7</f>
        <v>13.888888888888889</v>
      </c>
      <c r="W21" s="69">
        <f t="shared" ref="W21:W24" si="32">ROUND(SUM(T21:V21),2)</f>
        <v>41.67</v>
      </c>
      <c r="X21" s="18"/>
      <c r="Y21" s="69"/>
      <c r="Z21" s="69"/>
      <c r="AA21" s="69"/>
      <c r="AB21" s="69"/>
      <c r="AC21" s="70"/>
      <c r="AD21" s="64"/>
      <c r="AE21" s="64"/>
      <c r="AF21" s="64"/>
      <c r="AG21" s="1"/>
      <c r="AH21" s="72"/>
      <c r="AI21" s="69"/>
      <c r="AJ21" s="1"/>
      <c r="AK21" s="72"/>
      <c r="AL21" s="69"/>
      <c r="AM21" s="1"/>
      <c r="AN21" s="72"/>
      <c r="AO21" s="69"/>
      <c r="AP21" s="1"/>
      <c r="AQ21" s="1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x14ac:dyDescent="0.35">
      <c r="A22" s="1"/>
      <c r="B22" s="59">
        <v>44434</v>
      </c>
      <c r="C22" s="60">
        <v>44433</v>
      </c>
      <c r="D22" s="60">
        <v>44433</v>
      </c>
      <c r="E22" s="60">
        <v>44434</v>
      </c>
      <c r="F22" s="61">
        <f t="shared" si="24"/>
        <v>1</v>
      </c>
      <c r="G22" s="61">
        <f t="shared" si="26"/>
        <v>3</v>
      </c>
      <c r="H22" s="62">
        <v>0</v>
      </c>
      <c r="I22" s="63">
        <v>0.02</v>
      </c>
      <c r="J22" s="64">
        <f>J21</f>
        <v>0.01</v>
      </c>
      <c r="K22" s="65">
        <f t="shared" ref="K22:K24" si="33">F22*H22/$D$7</f>
        <v>0</v>
      </c>
      <c r="L22" s="65">
        <f t="shared" ref="L22:L24" si="34">(1+K22)*L21</f>
        <v>1</v>
      </c>
      <c r="M22" s="66">
        <f t="shared" si="27"/>
        <v>0</v>
      </c>
      <c r="N22" s="65">
        <f t="shared" ref="N22:N24" si="35">M22*G22/$D$7</f>
        <v>0</v>
      </c>
      <c r="O22" s="67">
        <f>(N22-N21)*$D$7/F22</f>
        <v>0</v>
      </c>
      <c r="P22" s="66">
        <f t="shared" si="25"/>
        <v>0.03</v>
      </c>
      <c r="Q22" s="68"/>
      <c r="R22" s="69">
        <f t="shared" si="28"/>
        <v>500000</v>
      </c>
      <c r="S22" s="70"/>
      <c r="T22" s="69">
        <f t="shared" si="29"/>
        <v>0</v>
      </c>
      <c r="U22" s="69">
        <f t="shared" si="30"/>
        <v>27.777777777777779</v>
      </c>
      <c r="V22" s="69">
        <f t="shared" si="31"/>
        <v>13.888888888888889</v>
      </c>
      <c r="W22" s="69">
        <f t="shared" si="32"/>
        <v>41.67</v>
      </c>
      <c r="X22" s="18"/>
      <c r="Y22" s="69"/>
      <c r="Z22" s="69"/>
      <c r="AA22" s="69"/>
      <c r="AB22" s="69"/>
      <c r="AC22" s="70"/>
      <c r="AD22" s="64"/>
      <c r="AE22" s="64"/>
      <c r="AF22" s="64"/>
      <c r="AG22" s="1"/>
      <c r="AH22" s="72"/>
      <c r="AI22" s="69"/>
      <c r="AJ22" s="1"/>
      <c r="AK22" s="72"/>
      <c r="AL22" s="69"/>
      <c r="AM22" s="1"/>
      <c r="AN22" s="72"/>
      <c r="AO22" s="69"/>
      <c r="AP22" s="1"/>
      <c r="AQ22" s="1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x14ac:dyDescent="0.35">
      <c r="A23" s="1"/>
      <c r="B23" s="59">
        <v>44435</v>
      </c>
      <c r="C23" s="60">
        <v>44434</v>
      </c>
      <c r="D23" s="60">
        <v>44434</v>
      </c>
      <c r="E23" s="60">
        <v>44435</v>
      </c>
      <c r="F23" s="61">
        <f t="shared" si="24"/>
        <v>1</v>
      </c>
      <c r="G23" s="61">
        <f t="shared" si="26"/>
        <v>4</v>
      </c>
      <c r="H23" s="62">
        <v>0</v>
      </c>
      <c r="I23" s="63">
        <v>0.02</v>
      </c>
      <c r="J23" s="64">
        <f t="shared" ref="J23:J24" si="36">J22</f>
        <v>0.01</v>
      </c>
      <c r="K23" s="65">
        <f t="shared" si="33"/>
        <v>0</v>
      </c>
      <c r="L23" s="65">
        <f t="shared" si="34"/>
        <v>1</v>
      </c>
      <c r="M23" s="66">
        <f t="shared" si="27"/>
        <v>0</v>
      </c>
      <c r="N23" s="65">
        <f t="shared" si="35"/>
        <v>0</v>
      </c>
      <c r="O23" s="67">
        <f>(N23-N22)*$D$7/F23</f>
        <v>0</v>
      </c>
      <c r="P23" s="66">
        <f t="shared" si="25"/>
        <v>0.03</v>
      </c>
      <c r="Q23" s="68"/>
      <c r="R23" s="69">
        <f t="shared" si="28"/>
        <v>500000</v>
      </c>
      <c r="S23" s="70"/>
      <c r="T23" s="69">
        <f t="shared" si="29"/>
        <v>0</v>
      </c>
      <c r="U23" s="69">
        <f t="shared" si="30"/>
        <v>27.777777777777779</v>
      </c>
      <c r="V23" s="69">
        <f t="shared" si="31"/>
        <v>13.888888888888889</v>
      </c>
      <c r="W23" s="69">
        <f t="shared" si="32"/>
        <v>41.67</v>
      </c>
      <c r="X23" s="18"/>
      <c r="Y23" s="69"/>
      <c r="Z23" s="69"/>
      <c r="AA23" s="69"/>
      <c r="AB23" s="69"/>
      <c r="AC23" s="70"/>
      <c r="AD23" s="64"/>
      <c r="AE23" s="64"/>
      <c r="AF23" s="64"/>
      <c r="AG23" s="1"/>
      <c r="AH23" s="72"/>
      <c r="AI23" s="69"/>
      <c r="AJ23" s="1"/>
      <c r="AK23" s="72"/>
      <c r="AL23" s="69"/>
      <c r="AM23" s="1"/>
      <c r="AN23" s="72"/>
      <c r="AO23" s="69"/>
      <c r="AP23" s="1"/>
      <c r="AQ23" s="1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x14ac:dyDescent="0.35">
      <c r="A24" s="1"/>
      <c r="B24" s="59">
        <v>44438</v>
      </c>
      <c r="C24" s="60">
        <v>44435</v>
      </c>
      <c r="D24" s="60">
        <v>44435</v>
      </c>
      <c r="E24" s="60">
        <v>44438</v>
      </c>
      <c r="F24" s="61">
        <f t="shared" si="24"/>
        <v>3</v>
      </c>
      <c r="G24" s="61">
        <f t="shared" si="26"/>
        <v>7</v>
      </c>
      <c r="H24" s="62">
        <v>0</v>
      </c>
      <c r="I24" s="63">
        <v>0.02</v>
      </c>
      <c r="J24" s="64">
        <f t="shared" si="36"/>
        <v>0.01</v>
      </c>
      <c r="K24" s="65">
        <f t="shared" si="33"/>
        <v>0</v>
      </c>
      <c r="L24" s="65">
        <f t="shared" si="34"/>
        <v>1</v>
      </c>
      <c r="M24" s="66">
        <f t="shared" si="27"/>
        <v>0</v>
      </c>
      <c r="N24" s="65">
        <f t="shared" si="35"/>
        <v>0</v>
      </c>
      <c r="O24" s="67">
        <f>(N24-N23)*$D$7/F24</f>
        <v>0</v>
      </c>
      <c r="P24" s="66">
        <f t="shared" si="25"/>
        <v>0.03</v>
      </c>
      <c r="Q24" s="68"/>
      <c r="R24" s="69">
        <f t="shared" si="28"/>
        <v>500000</v>
      </c>
      <c r="S24" s="70"/>
      <c r="T24" s="69">
        <f t="shared" si="29"/>
        <v>0</v>
      </c>
      <c r="U24" s="69">
        <f t="shared" si="30"/>
        <v>83.333333333333329</v>
      </c>
      <c r="V24" s="69">
        <f t="shared" si="31"/>
        <v>41.666666666666664</v>
      </c>
      <c r="W24" s="69">
        <f t="shared" si="32"/>
        <v>125</v>
      </c>
      <c r="X24" s="18"/>
      <c r="Y24" s="69"/>
      <c r="Z24" s="69"/>
      <c r="AA24" s="69"/>
      <c r="AB24" s="69"/>
      <c r="AC24" s="70"/>
      <c r="AD24" s="64"/>
      <c r="AE24" s="64"/>
      <c r="AF24" s="64"/>
      <c r="AG24" s="1"/>
      <c r="AH24" s="72"/>
      <c r="AI24" s="69"/>
      <c r="AJ24" s="1"/>
      <c r="AK24" s="72"/>
      <c r="AL24" s="69"/>
      <c r="AM24" s="1"/>
      <c r="AN24" s="72"/>
      <c r="AO24" s="69"/>
      <c r="AP24" s="1"/>
      <c r="AQ24" s="1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x14ac:dyDescent="0.35">
      <c r="A25" s="1"/>
      <c r="B25" s="59"/>
      <c r="C25" s="60"/>
      <c r="D25" s="60"/>
      <c r="E25" s="60"/>
      <c r="F25" s="61"/>
      <c r="G25" s="61"/>
      <c r="H25" s="62"/>
      <c r="I25" s="63"/>
      <c r="J25" s="64"/>
      <c r="K25" s="65"/>
      <c r="L25" s="65"/>
      <c r="M25" s="66"/>
      <c r="N25" s="65"/>
      <c r="O25" s="67"/>
      <c r="P25" s="66"/>
      <c r="Q25" s="68"/>
      <c r="R25" s="69"/>
      <c r="S25" s="70"/>
      <c r="T25" s="69"/>
      <c r="U25" s="69"/>
      <c r="V25" s="69"/>
      <c r="W25" s="69"/>
      <c r="X25" s="18"/>
      <c r="Y25" s="69"/>
      <c r="Z25" s="69"/>
      <c r="AA25" s="69"/>
      <c r="AB25" s="69"/>
      <c r="AC25" s="70"/>
      <c r="AD25" s="64"/>
      <c r="AE25" s="64"/>
      <c r="AF25" s="64"/>
      <c r="AG25" s="1"/>
      <c r="AH25" s="72"/>
      <c r="AI25" s="69"/>
      <c r="AJ25" s="1"/>
      <c r="AK25" s="72"/>
      <c r="AL25" s="69"/>
      <c r="AM25" s="1"/>
      <c r="AN25" s="72"/>
      <c r="AO25" s="69"/>
      <c r="AP25" s="1"/>
      <c r="AQ25" s="1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x14ac:dyDescent="0.35">
      <c r="A26" s="1"/>
      <c r="B26" s="59"/>
      <c r="C26" s="60"/>
      <c r="D26" s="60"/>
      <c r="E26" s="60"/>
      <c r="F26" s="61"/>
      <c r="G26" s="61"/>
      <c r="H26" s="62"/>
      <c r="I26" s="63"/>
      <c r="J26" s="64"/>
      <c r="K26" s="65"/>
      <c r="L26" s="65"/>
      <c r="M26" s="66"/>
      <c r="N26" s="65"/>
      <c r="O26" s="67"/>
      <c r="P26" s="66"/>
      <c r="Q26" s="68"/>
      <c r="R26" s="69"/>
      <c r="S26" s="70"/>
      <c r="T26" s="69"/>
      <c r="U26" s="69"/>
      <c r="V26" s="69"/>
      <c r="W26" s="69"/>
      <c r="X26" s="18"/>
      <c r="Y26" s="69"/>
      <c r="Z26" s="69"/>
      <c r="AA26" s="69"/>
      <c r="AB26" s="69"/>
      <c r="AC26" s="70"/>
      <c r="AD26" s="64"/>
      <c r="AE26" s="64"/>
      <c r="AF26" s="64"/>
      <c r="AG26" s="1"/>
      <c r="AH26" s="72"/>
      <c r="AI26" s="69"/>
      <c r="AJ26" s="1"/>
      <c r="AK26" s="72"/>
      <c r="AL26" s="69"/>
      <c r="AM26" s="1"/>
      <c r="AN26" s="72"/>
      <c r="AO26" s="69"/>
      <c r="AP26" s="1"/>
      <c r="AQ26" s="1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x14ac:dyDescent="0.35">
      <c r="A27" s="1"/>
      <c r="B27" s="59"/>
      <c r="C27" s="60"/>
      <c r="D27" s="60"/>
      <c r="E27" s="60"/>
      <c r="F27" s="61"/>
      <c r="G27" s="61"/>
      <c r="H27" s="62"/>
      <c r="I27" s="63"/>
      <c r="J27" s="64"/>
      <c r="K27" s="65"/>
      <c r="L27" s="65"/>
      <c r="M27" s="66"/>
      <c r="N27" s="65"/>
      <c r="O27" s="67"/>
      <c r="P27" s="66"/>
      <c r="Q27" s="68"/>
      <c r="R27" s="69"/>
      <c r="S27" s="70"/>
      <c r="T27" s="69"/>
      <c r="U27" s="69"/>
      <c r="V27" s="69"/>
      <c r="W27" s="69"/>
      <c r="X27" s="18"/>
      <c r="Y27" s="69"/>
      <c r="Z27" s="69"/>
      <c r="AA27" s="69"/>
      <c r="AB27" s="69"/>
      <c r="AC27" s="70"/>
      <c r="AD27" s="64"/>
      <c r="AE27" s="64"/>
      <c r="AF27" s="64"/>
      <c r="AG27" s="1"/>
      <c r="AH27" s="72"/>
      <c r="AI27" s="69"/>
      <c r="AJ27" s="1"/>
      <c r="AK27" s="72"/>
      <c r="AL27" s="69"/>
      <c r="AM27" s="1"/>
      <c r="AN27" s="72"/>
      <c r="AO27" s="69"/>
      <c r="AP27" s="1"/>
      <c r="AQ27" s="1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x14ac:dyDescent="0.35">
      <c r="A28" s="1"/>
      <c r="B28" s="59"/>
      <c r="C28" s="60"/>
      <c r="D28" s="60"/>
      <c r="E28" s="60"/>
      <c r="F28" s="61"/>
      <c r="G28" s="61"/>
      <c r="H28" s="62"/>
      <c r="I28" s="63"/>
      <c r="J28" s="64"/>
      <c r="K28" s="65"/>
      <c r="L28" s="65"/>
      <c r="M28" s="66"/>
      <c r="N28" s="65"/>
      <c r="O28" s="67"/>
      <c r="P28" s="66"/>
      <c r="Q28" s="68"/>
      <c r="R28" s="69"/>
      <c r="S28" s="70"/>
      <c r="T28" s="69"/>
      <c r="U28" s="69"/>
      <c r="V28" s="69"/>
      <c r="W28" s="69"/>
      <c r="X28" s="18"/>
      <c r="Y28" s="69"/>
      <c r="Z28" s="69"/>
      <c r="AA28" s="69"/>
      <c r="AB28" s="69"/>
      <c r="AC28" s="70"/>
      <c r="AD28" s="64"/>
      <c r="AE28" s="64"/>
      <c r="AF28" s="64"/>
      <c r="AG28" s="1"/>
      <c r="AH28" s="72"/>
      <c r="AI28" s="69"/>
      <c r="AJ28" s="1"/>
      <c r="AK28" s="72"/>
      <c r="AL28" s="69"/>
      <c r="AM28" s="1"/>
      <c r="AN28" s="72"/>
      <c r="AO28" s="69"/>
      <c r="AP28" s="1"/>
      <c r="AQ28" s="1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x14ac:dyDescent="0.35">
      <c r="A29" s="1"/>
      <c r="B29" s="59"/>
      <c r="C29" s="60"/>
      <c r="D29" s="60"/>
      <c r="E29" s="60"/>
      <c r="F29" s="61"/>
      <c r="G29" s="61"/>
      <c r="H29" s="62"/>
      <c r="I29" s="63"/>
      <c r="J29" s="64"/>
      <c r="K29" s="65"/>
      <c r="L29" s="65"/>
      <c r="M29" s="66"/>
      <c r="N29" s="65"/>
      <c r="O29" s="67"/>
      <c r="P29" s="66"/>
      <c r="Q29" s="68"/>
      <c r="R29" s="69"/>
      <c r="S29" s="70"/>
      <c r="T29" s="69"/>
      <c r="U29" s="69"/>
      <c r="V29" s="69"/>
      <c r="W29" s="69"/>
      <c r="X29" s="18"/>
      <c r="Y29" s="69"/>
      <c r="Z29" s="69"/>
      <c r="AA29" s="69"/>
      <c r="AB29" s="69"/>
      <c r="AC29" s="70"/>
      <c r="AD29" s="64"/>
      <c r="AE29" s="64"/>
      <c r="AF29" s="64"/>
      <c r="AG29" s="1"/>
      <c r="AH29" s="72"/>
      <c r="AI29" s="69"/>
      <c r="AJ29" s="1"/>
      <c r="AK29" s="72"/>
      <c r="AL29" s="69"/>
      <c r="AM29" s="1"/>
      <c r="AN29" s="72"/>
      <c r="AO29" s="69"/>
      <c r="AP29" s="1"/>
      <c r="AQ29" s="1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x14ac:dyDescent="0.35">
      <c r="A30" s="1"/>
      <c r="B30" s="59"/>
      <c r="C30" s="60"/>
      <c r="D30" s="60"/>
      <c r="E30" s="60"/>
      <c r="F30" s="61"/>
      <c r="G30" s="61"/>
      <c r="H30" s="62"/>
      <c r="I30" s="63"/>
      <c r="J30" s="64"/>
      <c r="K30" s="65"/>
      <c r="L30" s="65"/>
      <c r="M30" s="66"/>
      <c r="N30" s="65"/>
      <c r="O30" s="67"/>
      <c r="P30" s="66"/>
      <c r="Q30" s="68"/>
      <c r="R30" s="69"/>
      <c r="S30" s="70"/>
      <c r="T30" s="69"/>
      <c r="U30" s="69"/>
      <c r="V30" s="69"/>
      <c r="W30" s="69"/>
      <c r="X30" s="18"/>
      <c r="Y30" s="69"/>
      <c r="Z30" s="69"/>
      <c r="AA30" s="69"/>
      <c r="AB30" s="69"/>
      <c r="AC30" s="70"/>
      <c r="AD30" s="64"/>
      <c r="AE30" s="64"/>
      <c r="AF30" s="64"/>
      <c r="AG30" s="1"/>
      <c r="AH30" s="72"/>
      <c r="AI30" s="69"/>
      <c r="AJ30" s="1"/>
      <c r="AK30" s="72"/>
      <c r="AL30" s="69"/>
      <c r="AM30" s="1"/>
      <c r="AN30" s="72"/>
      <c r="AO30" s="69"/>
      <c r="AP30" s="1"/>
      <c r="AQ30" s="1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x14ac:dyDescent="0.35">
      <c r="A31" s="1"/>
      <c r="B31" s="59"/>
      <c r="C31" s="60"/>
      <c r="D31" s="60"/>
      <c r="E31" s="60"/>
      <c r="F31" s="61"/>
      <c r="G31" s="61"/>
      <c r="H31" s="62"/>
      <c r="I31" s="63"/>
      <c r="J31" s="64"/>
      <c r="K31" s="65"/>
      <c r="L31" s="65"/>
      <c r="M31" s="66"/>
      <c r="N31" s="65"/>
      <c r="O31" s="67"/>
      <c r="P31" s="66"/>
      <c r="Q31" s="68"/>
      <c r="R31" s="69"/>
      <c r="S31" s="70"/>
      <c r="T31" s="69"/>
      <c r="U31" s="69"/>
      <c r="V31" s="69"/>
      <c r="W31" s="69"/>
      <c r="X31" s="18"/>
      <c r="Y31" s="69"/>
      <c r="Z31" s="69"/>
      <c r="AA31" s="69"/>
      <c r="AB31" s="69"/>
      <c r="AC31" s="70"/>
      <c r="AD31" s="64"/>
      <c r="AE31" s="64"/>
      <c r="AF31" s="64"/>
      <c r="AG31" s="1"/>
      <c r="AH31" s="72"/>
      <c r="AI31" s="69"/>
      <c r="AJ31" s="1"/>
      <c r="AK31" s="72"/>
      <c r="AL31" s="69"/>
      <c r="AM31" s="1"/>
      <c r="AN31" s="72"/>
      <c r="AO31" s="69"/>
      <c r="AP31" s="1"/>
      <c r="AQ31" s="1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4.5" customHeight="1" x14ac:dyDescent="0.35">
      <c r="A32" s="1"/>
      <c r="B32" s="1"/>
      <c r="C32" s="1"/>
      <c r="D32" s="1"/>
      <c r="E32" s="77"/>
      <c r="F32" s="77"/>
      <c r="G32" s="77"/>
      <c r="H32" s="77"/>
      <c r="I32" s="77"/>
      <c r="J32" s="77"/>
      <c r="K32" s="78"/>
      <c r="L32" s="78"/>
      <c r="M32" s="78"/>
      <c r="N32" s="78"/>
      <c r="O32" s="78"/>
      <c r="P32" s="78"/>
      <c r="Q32" s="78"/>
      <c r="R32" s="78"/>
      <c r="S32" s="70"/>
      <c r="T32" s="1"/>
      <c r="U32" s="1"/>
      <c r="V32" s="1"/>
      <c r="W32" s="1"/>
      <c r="X32" s="18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x14ac:dyDescent="0.35">
      <c r="A33" s="1"/>
      <c r="B33" s="1"/>
      <c r="C33" s="1"/>
      <c r="D33" s="79"/>
      <c r="E33" s="79"/>
      <c r="F33" s="80">
        <f>SUM(F12:F31)</f>
        <v>14</v>
      </c>
      <c r="G33" s="79"/>
      <c r="H33" s="79"/>
      <c r="I33" s="77"/>
      <c r="J33" s="77"/>
      <c r="K33" s="77"/>
      <c r="L33" s="77"/>
      <c r="M33" s="77"/>
      <c r="N33" s="77"/>
      <c r="O33" s="77"/>
      <c r="P33" s="77"/>
      <c r="Q33" s="77"/>
      <c r="R33" s="81"/>
      <c r="S33" s="1"/>
      <c r="T33" s="82">
        <f>SUM(T12:T31)</f>
        <v>2727.375</v>
      </c>
      <c r="U33" s="82">
        <f>SUM(U12:U31)</f>
        <v>194.44444444444446</v>
      </c>
      <c r="V33" s="82">
        <f>SUM(V12:V31)</f>
        <v>97.222222222222229</v>
      </c>
      <c r="W33" s="82">
        <f>SUM(W12:W31)</f>
        <v>3019.0600000000004</v>
      </c>
      <c r="X33" s="18"/>
      <c r="Y33" s="82">
        <f>SUM(Y12:Y31)</f>
        <v>0</v>
      </c>
      <c r="Z33" s="82">
        <f>SUM(Z12:Z31)</f>
        <v>0</v>
      </c>
      <c r="AA33" s="82">
        <f>SUM(AA12:AA31)</f>
        <v>0</v>
      </c>
      <c r="AB33" s="82">
        <f>SUM(AB12:AB31)</f>
        <v>0</v>
      </c>
      <c r="AC33" s="1"/>
      <c r="AD33" s="1"/>
      <c r="AE33" s="1"/>
      <c r="AF33" s="1"/>
      <c r="AG33" s="1"/>
      <c r="AH33" s="1"/>
      <c r="AI33" s="82">
        <f>SUM(AI12:AI31)</f>
        <v>1363.6875</v>
      </c>
      <c r="AJ33" s="83"/>
      <c r="AK33" s="83"/>
      <c r="AL33" s="82">
        <f>SUM(AL12:AL31)</f>
        <v>1363.6875</v>
      </c>
      <c r="AM33" s="83"/>
      <c r="AN33" s="83"/>
      <c r="AO33" s="82">
        <f>SUM(AO12:AO31)</f>
        <v>0</v>
      </c>
      <c r="AP33" s="83"/>
      <c r="AQ33" s="1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x14ac:dyDescent="0.35">
      <c r="A34" s="1"/>
      <c r="B34" s="1"/>
      <c r="C34" s="1"/>
      <c r="D34" s="79"/>
      <c r="E34" s="79"/>
      <c r="F34" s="77"/>
      <c r="G34" s="77"/>
      <c r="H34" s="84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1"/>
      <c r="T34" s="1"/>
      <c r="U34" s="1"/>
      <c r="V34" s="1"/>
      <c r="W34" s="1"/>
      <c r="X34" s="18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77"/>
      <c r="M35" s="77"/>
      <c r="N35" s="77"/>
      <c r="O35" s="118" t="s">
        <v>0</v>
      </c>
      <c r="P35" s="119"/>
      <c r="Q35" s="119"/>
      <c r="R35" s="120"/>
      <c r="S35" s="1"/>
      <c r="T35" s="82">
        <f>R31*M31*G31/$D$7+Z33</f>
        <v>0</v>
      </c>
      <c r="U35" s="1"/>
      <c r="V35" s="1"/>
      <c r="W35" s="1"/>
      <c r="X35" s="18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77"/>
      <c r="M36" s="77"/>
      <c r="N36" s="77"/>
      <c r="O36" s="85"/>
      <c r="P36" s="85"/>
      <c r="Q36" s="85"/>
      <c r="R36" s="86"/>
      <c r="S36" s="1"/>
      <c r="T36" s="1"/>
      <c r="U36" s="1"/>
      <c r="V36" s="1"/>
      <c r="W36" s="1"/>
      <c r="X36" s="18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77"/>
      <c r="M37" s="77"/>
      <c r="N37" s="77"/>
      <c r="O37" s="118" t="s">
        <v>64</v>
      </c>
      <c r="P37" s="119"/>
      <c r="Q37" s="119"/>
      <c r="R37" s="120"/>
      <c r="S37" s="1"/>
      <c r="T37" s="87">
        <f>+T35-T33</f>
        <v>-2727.375</v>
      </c>
      <c r="U37" s="1"/>
      <c r="V37" s="1"/>
      <c r="W37" s="1"/>
      <c r="X37" s="18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77"/>
      <c r="M38" s="77"/>
      <c r="N38" s="77"/>
      <c r="O38" s="1"/>
      <c r="P38" s="1"/>
      <c r="Q38" s="1"/>
      <c r="R38" s="1"/>
      <c r="S38" s="1"/>
      <c r="T38" s="1"/>
      <c r="U38" s="1"/>
      <c r="V38" s="1"/>
      <c r="W38" s="1"/>
      <c r="X38" s="18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1:67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1:67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1:67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1:67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1:67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  <row r="102" spans="1:67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</row>
    <row r="103" spans="1:6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</row>
    <row r="104" spans="1:6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</row>
    <row r="105" spans="1:6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X105" s="2"/>
      <c r="Y105" s="2"/>
      <c r="Z105" s="2"/>
      <c r="AA105" s="2"/>
      <c r="AB105" s="2"/>
      <c r="AC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</row>
    <row r="106" spans="1:6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X106" s="2"/>
      <c r="Y106" s="2"/>
      <c r="Z106" s="2"/>
      <c r="AA106" s="2"/>
      <c r="AB106" s="2"/>
      <c r="AC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</row>
    <row r="107" spans="1:6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X107" s="2"/>
      <c r="Y107" s="2"/>
      <c r="Z107" s="2"/>
      <c r="AA107" s="2"/>
      <c r="AB107" s="2"/>
      <c r="AC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</row>
    <row r="108" spans="1:67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X108" s="2"/>
      <c r="Y108" s="2"/>
      <c r="Z108" s="2"/>
      <c r="AA108" s="2"/>
      <c r="AB108" s="2"/>
      <c r="AC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</row>
    <row r="109" spans="1:67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X109" s="2"/>
      <c r="Y109" s="2"/>
      <c r="Z109" s="2"/>
      <c r="AA109" s="2"/>
      <c r="AB109" s="2"/>
      <c r="AC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</row>
    <row r="110" spans="1:67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X110" s="2"/>
      <c r="Y110" s="2"/>
      <c r="Z110" s="2"/>
      <c r="AA110" s="2"/>
      <c r="AB110" s="2"/>
      <c r="AC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</row>
    <row r="111" spans="1:67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X111" s="2"/>
      <c r="Y111" s="2"/>
      <c r="Z111" s="2"/>
      <c r="AA111" s="2"/>
      <c r="AB111" s="2"/>
      <c r="AC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</row>
    <row r="112" spans="1:67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X112" s="2"/>
      <c r="Y112" s="2"/>
      <c r="Z112" s="2"/>
      <c r="AA112" s="2"/>
      <c r="AB112" s="2"/>
      <c r="AC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</row>
    <row r="113" spans="1:67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X113" s="2"/>
      <c r="Y113" s="2"/>
      <c r="Z113" s="2"/>
      <c r="AA113" s="2"/>
      <c r="AB113" s="2"/>
      <c r="AC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</row>
    <row r="114" spans="1:67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X114" s="2"/>
      <c r="Y114" s="2"/>
      <c r="Z114" s="2"/>
      <c r="AA114" s="2"/>
      <c r="AB114" s="2"/>
      <c r="AC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</row>
    <row r="115" spans="1:67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X115" s="2"/>
      <c r="Y115" s="2"/>
      <c r="Z115" s="2"/>
      <c r="AA115" s="2"/>
      <c r="AB115" s="2"/>
      <c r="AC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</row>
    <row r="116" spans="1:67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X116" s="2"/>
      <c r="Y116" s="2"/>
      <c r="Z116" s="2"/>
      <c r="AA116" s="2"/>
      <c r="AB116" s="2"/>
      <c r="AC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</row>
    <row r="117" spans="1:67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X117" s="2"/>
      <c r="Y117" s="2"/>
      <c r="Z117" s="2"/>
      <c r="AA117" s="2"/>
      <c r="AB117" s="2"/>
      <c r="AC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</row>
    <row r="118" spans="1:67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X118" s="2"/>
      <c r="Y118" s="2"/>
      <c r="Z118" s="2"/>
      <c r="AA118" s="2"/>
      <c r="AB118" s="2"/>
      <c r="AC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</row>
    <row r="119" spans="1:67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X119" s="2"/>
      <c r="Y119" s="2"/>
      <c r="Z119" s="2"/>
      <c r="AA119" s="2"/>
      <c r="AB119" s="2"/>
      <c r="AC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</row>
    <row r="120" spans="1:67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X120" s="2"/>
      <c r="Y120" s="2"/>
      <c r="Z120" s="2"/>
      <c r="AA120" s="2"/>
      <c r="AB120" s="2"/>
      <c r="AC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</row>
    <row r="121" spans="1:67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X121" s="2"/>
      <c r="Y121" s="2"/>
      <c r="Z121" s="2"/>
      <c r="AA121" s="2"/>
      <c r="AB121" s="2"/>
      <c r="AC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</row>
    <row r="122" spans="1:67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X122" s="2"/>
      <c r="Y122" s="2"/>
      <c r="Z122" s="2"/>
      <c r="AA122" s="2"/>
      <c r="AB122" s="2"/>
      <c r="AC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</row>
    <row r="123" spans="1:67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X123" s="2"/>
      <c r="Y123" s="2"/>
      <c r="Z123" s="2"/>
      <c r="AA123" s="2"/>
      <c r="AB123" s="2"/>
      <c r="AC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</row>
    <row r="124" spans="1:67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X124" s="2"/>
      <c r="Y124" s="2"/>
      <c r="Z124" s="2"/>
      <c r="AA124" s="2"/>
      <c r="AB124" s="2"/>
      <c r="AC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</row>
    <row r="125" spans="1:67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X125" s="2"/>
      <c r="Y125" s="2"/>
      <c r="Z125" s="2"/>
      <c r="AA125" s="2"/>
      <c r="AB125" s="2"/>
      <c r="AC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</row>
    <row r="126" spans="1:67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X126" s="2"/>
      <c r="Y126" s="2"/>
      <c r="Z126" s="2"/>
      <c r="AA126" s="2"/>
      <c r="AB126" s="2"/>
      <c r="AC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</row>
    <row r="127" spans="1:67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X127" s="2"/>
      <c r="Y127" s="2"/>
      <c r="Z127" s="2"/>
      <c r="AA127" s="2"/>
      <c r="AB127" s="2"/>
      <c r="AC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</row>
    <row r="128" spans="1:67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X128" s="2"/>
      <c r="Y128" s="2"/>
      <c r="Z128" s="2"/>
      <c r="AA128" s="2"/>
      <c r="AB128" s="2"/>
      <c r="AC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</row>
    <row r="129" spans="1:67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X129" s="2"/>
      <c r="Y129" s="2"/>
      <c r="Z129" s="2"/>
      <c r="AA129" s="2"/>
      <c r="AB129" s="2"/>
      <c r="AC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</row>
    <row r="130" spans="1:67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X130" s="2"/>
      <c r="Y130" s="2"/>
      <c r="Z130" s="2"/>
      <c r="AA130" s="2"/>
      <c r="AB130" s="2"/>
      <c r="AC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</row>
    <row r="131" spans="1:67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X131" s="2"/>
      <c r="Y131" s="2"/>
      <c r="Z131" s="2"/>
      <c r="AA131" s="2"/>
      <c r="AB131" s="2"/>
      <c r="AC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</row>
    <row r="132" spans="1:67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X132" s="2"/>
      <c r="Y132" s="2"/>
      <c r="Z132" s="2"/>
      <c r="AA132" s="2"/>
      <c r="AB132" s="2"/>
      <c r="AC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</row>
    <row r="133" spans="1:67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X133" s="2"/>
      <c r="Y133" s="2"/>
      <c r="Z133" s="2"/>
      <c r="AA133" s="2"/>
      <c r="AB133" s="2"/>
      <c r="AC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</row>
    <row r="134" spans="1:67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X134" s="2"/>
      <c r="Y134" s="2"/>
      <c r="Z134" s="2"/>
      <c r="AA134" s="2"/>
      <c r="AB134" s="2"/>
      <c r="AC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</row>
    <row r="135" spans="1:67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X135" s="2"/>
      <c r="Y135" s="2"/>
      <c r="Z135" s="2"/>
      <c r="AA135" s="2"/>
      <c r="AB135" s="2"/>
      <c r="AC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1:67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X136" s="2"/>
      <c r="Y136" s="2"/>
      <c r="Z136" s="2"/>
      <c r="AA136" s="2"/>
      <c r="AB136" s="2"/>
      <c r="AC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1:67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X137" s="2"/>
      <c r="Y137" s="2"/>
      <c r="Z137" s="2"/>
      <c r="AA137" s="2"/>
      <c r="AB137" s="2"/>
      <c r="AC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1:67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X138" s="2"/>
      <c r="Y138" s="2"/>
      <c r="Z138" s="2"/>
      <c r="AA138" s="2"/>
      <c r="AB138" s="2"/>
      <c r="AC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1:67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X139" s="2"/>
      <c r="Y139" s="2"/>
      <c r="Z139" s="2"/>
      <c r="AA139" s="2"/>
      <c r="AB139" s="2"/>
      <c r="AC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1:67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X140" s="2"/>
      <c r="Y140" s="2"/>
      <c r="Z140" s="2"/>
      <c r="AA140" s="2"/>
      <c r="AB140" s="2"/>
      <c r="AC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1:67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X141" s="2"/>
      <c r="Y141" s="2"/>
      <c r="Z141" s="2"/>
      <c r="AA141" s="2"/>
      <c r="AB141" s="2"/>
      <c r="AC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1:67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X142" s="2"/>
      <c r="Y142" s="2"/>
      <c r="Z142" s="2"/>
      <c r="AA142" s="2"/>
      <c r="AB142" s="2"/>
      <c r="AC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1:67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X143" s="2"/>
      <c r="Y143" s="2"/>
      <c r="Z143" s="2"/>
      <c r="AA143" s="2"/>
      <c r="AB143" s="2"/>
      <c r="AC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1:67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X144" s="2"/>
      <c r="Y144" s="2"/>
      <c r="Z144" s="2"/>
      <c r="AA144" s="2"/>
      <c r="AB144" s="2"/>
      <c r="AC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1:67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X145" s="2"/>
      <c r="Y145" s="2"/>
      <c r="Z145" s="2"/>
      <c r="AA145" s="2"/>
      <c r="AB145" s="2"/>
      <c r="AC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1:67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X146" s="2"/>
      <c r="Y146" s="2"/>
      <c r="Z146" s="2"/>
      <c r="AA146" s="2"/>
      <c r="AB146" s="2"/>
      <c r="AC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1:67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X147" s="2"/>
      <c r="Y147" s="2"/>
      <c r="Z147" s="2"/>
      <c r="AA147" s="2"/>
      <c r="AB147" s="2"/>
      <c r="AC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1:67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X148" s="2"/>
      <c r="Y148" s="2"/>
      <c r="Z148" s="2"/>
      <c r="AA148" s="2"/>
      <c r="AB148" s="2"/>
      <c r="AC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1:67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X149" s="2"/>
      <c r="Y149" s="2"/>
      <c r="Z149" s="2"/>
      <c r="AA149" s="2"/>
      <c r="AB149" s="2"/>
      <c r="AC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1:67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X150" s="2"/>
      <c r="Y150" s="2"/>
      <c r="Z150" s="2"/>
      <c r="AA150" s="2"/>
      <c r="AB150" s="2"/>
      <c r="AC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1:67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X151" s="2"/>
      <c r="Y151" s="2"/>
      <c r="Z151" s="2"/>
      <c r="AA151" s="2"/>
      <c r="AB151" s="2"/>
      <c r="AC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1:67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X152" s="2"/>
      <c r="Y152" s="2"/>
      <c r="Z152" s="2"/>
      <c r="AA152" s="2"/>
      <c r="AB152" s="2"/>
      <c r="AC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1:67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X153" s="2"/>
      <c r="Y153" s="2"/>
      <c r="Z153" s="2"/>
      <c r="AA153" s="2"/>
      <c r="AB153" s="2"/>
      <c r="AC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1:67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X154" s="2"/>
      <c r="Y154" s="2"/>
      <c r="Z154" s="2"/>
      <c r="AA154" s="2"/>
      <c r="AB154" s="2"/>
      <c r="AC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1:67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X155" s="2"/>
      <c r="Y155" s="2"/>
      <c r="Z155" s="2"/>
      <c r="AA155" s="2"/>
      <c r="AB155" s="2"/>
      <c r="AC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1:67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X156" s="2"/>
      <c r="Y156" s="2"/>
      <c r="Z156" s="2"/>
      <c r="AA156" s="2"/>
      <c r="AB156" s="2"/>
      <c r="AC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67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X157" s="2"/>
      <c r="Y157" s="2"/>
      <c r="Z157" s="2"/>
      <c r="AA157" s="2"/>
      <c r="AB157" s="2"/>
      <c r="AC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67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X158" s="2"/>
      <c r="Y158" s="2"/>
      <c r="Z158" s="2"/>
      <c r="AA158" s="2"/>
      <c r="AB158" s="2"/>
      <c r="AC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1:67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X159" s="2"/>
      <c r="Y159" s="2"/>
      <c r="Z159" s="2"/>
      <c r="AA159" s="2"/>
      <c r="AB159" s="2"/>
      <c r="AC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67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X160" s="2"/>
      <c r="Y160" s="2"/>
      <c r="Z160" s="2"/>
      <c r="AA160" s="2"/>
      <c r="AB160" s="2"/>
      <c r="AC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X161" s="2"/>
      <c r="Y161" s="2"/>
      <c r="Z161" s="2"/>
      <c r="AA161" s="2"/>
      <c r="AB161" s="2"/>
      <c r="AC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X162" s="2"/>
      <c r="Y162" s="2"/>
      <c r="Z162" s="2"/>
      <c r="AA162" s="2"/>
      <c r="AB162" s="2"/>
      <c r="AC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X163" s="2"/>
      <c r="Y163" s="2"/>
      <c r="Z163" s="2"/>
      <c r="AA163" s="2"/>
      <c r="AB163" s="2"/>
      <c r="AC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1:67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X164" s="2"/>
      <c r="Y164" s="2"/>
      <c r="Z164" s="2"/>
      <c r="AA164" s="2"/>
      <c r="AB164" s="2"/>
      <c r="AC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X165" s="2"/>
      <c r="Y165" s="2"/>
      <c r="Z165" s="2"/>
      <c r="AA165" s="2"/>
      <c r="AB165" s="2"/>
      <c r="AC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X166" s="2"/>
      <c r="Y166" s="2"/>
      <c r="Z166" s="2"/>
      <c r="AA166" s="2"/>
      <c r="AB166" s="2"/>
      <c r="AC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X167" s="2"/>
      <c r="Y167" s="2"/>
      <c r="Z167" s="2"/>
      <c r="AA167" s="2"/>
      <c r="AB167" s="2"/>
      <c r="AC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X168" s="2"/>
      <c r="Y168" s="2"/>
      <c r="Z168" s="2"/>
      <c r="AA168" s="2"/>
      <c r="AB168" s="2"/>
      <c r="AC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X169" s="2"/>
      <c r="Y169" s="2"/>
      <c r="Z169" s="2"/>
      <c r="AA169" s="2"/>
      <c r="AB169" s="2"/>
      <c r="AC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X170" s="2"/>
      <c r="Y170" s="2"/>
      <c r="Z170" s="2"/>
      <c r="AA170" s="2"/>
      <c r="AB170" s="2"/>
      <c r="AC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X171" s="2"/>
      <c r="Y171" s="2"/>
      <c r="Z171" s="2"/>
      <c r="AA171" s="2"/>
      <c r="AB171" s="2"/>
      <c r="AC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X172" s="2"/>
      <c r="Y172" s="2"/>
      <c r="Z172" s="2"/>
      <c r="AA172" s="2"/>
      <c r="AB172" s="2"/>
      <c r="AC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X173" s="2"/>
      <c r="Y173" s="2"/>
      <c r="Z173" s="2"/>
      <c r="AA173" s="2"/>
      <c r="AB173" s="2"/>
      <c r="AC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X174" s="2"/>
      <c r="Y174" s="2"/>
      <c r="Z174" s="2"/>
      <c r="AA174" s="2"/>
      <c r="AB174" s="2"/>
      <c r="AC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X175" s="2"/>
      <c r="Y175" s="2"/>
      <c r="Z175" s="2"/>
      <c r="AA175" s="2"/>
      <c r="AB175" s="2"/>
      <c r="AC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X176" s="2"/>
      <c r="Y176" s="2"/>
      <c r="Z176" s="2"/>
      <c r="AA176" s="2"/>
      <c r="AB176" s="2"/>
      <c r="AC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1:67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X177" s="2"/>
      <c r="Y177" s="2"/>
      <c r="Z177" s="2"/>
      <c r="AA177" s="2"/>
      <c r="AB177" s="2"/>
      <c r="AC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X178" s="2"/>
      <c r="Y178" s="2"/>
      <c r="Z178" s="2"/>
      <c r="AA178" s="2"/>
      <c r="AB178" s="2"/>
      <c r="AC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X179" s="2"/>
      <c r="Y179" s="2"/>
      <c r="Z179" s="2"/>
      <c r="AA179" s="2"/>
      <c r="AB179" s="2"/>
      <c r="AC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X180" s="2"/>
      <c r="Y180" s="2"/>
      <c r="Z180" s="2"/>
      <c r="AA180" s="2"/>
      <c r="AB180" s="2"/>
      <c r="AC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X181" s="2"/>
      <c r="Y181" s="2"/>
      <c r="Z181" s="2"/>
      <c r="AA181" s="2"/>
      <c r="AB181" s="2"/>
      <c r="AC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X182" s="2"/>
      <c r="Y182" s="2"/>
      <c r="Z182" s="2"/>
      <c r="AA182" s="2"/>
      <c r="AB182" s="2"/>
      <c r="AC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X183" s="2"/>
      <c r="Y183" s="2"/>
      <c r="Z183" s="2"/>
      <c r="AA183" s="2"/>
      <c r="AB183" s="2"/>
      <c r="AC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X184" s="2"/>
      <c r="Y184" s="2"/>
      <c r="Z184" s="2"/>
      <c r="AA184" s="2"/>
      <c r="AB184" s="2"/>
      <c r="AC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X185" s="2"/>
      <c r="Y185" s="2"/>
      <c r="Z185" s="2"/>
      <c r="AA185" s="2"/>
      <c r="AB185" s="2"/>
      <c r="AC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X186" s="2"/>
      <c r="Y186" s="2"/>
      <c r="Z186" s="2"/>
      <c r="AA186" s="2"/>
      <c r="AB186" s="2"/>
      <c r="AC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X187" s="2"/>
      <c r="Y187" s="2"/>
      <c r="Z187" s="2"/>
      <c r="AA187" s="2"/>
      <c r="AB187" s="2"/>
      <c r="AC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X188" s="2"/>
      <c r="Y188" s="2"/>
      <c r="Z188" s="2"/>
      <c r="AA188" s="2"/>
      <c r="AB188" s="2"/>
      <c r="AC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X189" s="2"/>
      <c r="Y189" s="2"/>
      <c r="Z189" s="2"/>
      <c r="AA189" s="2"/>
      <c r="AB189" s="2"/>
      <c r="AC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1:67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X190" s="2"/>
      <c r="Y190" s="2"/>
      <c r="Z190" s="2"/>
      <c r="AA190" s="2"/>
      <c r="AB190" s="2"/>
      <c r="AC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X191" s="2"/>
      <c r="Y191" s="2"/>
      <c r="Z191" s="2"/>
      <c r="AA191" s="2"/>
      <c r="AB191" s="2"/>
      <c r="AC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1:67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X192" s="2"/>
      <c r="Y192" s="2"/>
      <c r="Z192" s="2"/>
      <c r="AA192" s="2"/>
      <c r="AB192" s="2"/>
      <c r="AC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67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X193" s="2"/>
      <c r="Y193" s="2"/>
      <c r="Z193" s="2"/>
      <c r="AA193" s="2"/>
      <c r="AB193" s="2"/>
      <c r="AC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X194" s="2"/>
      <c r="Y194" s="2"/>
      <c r="Z194" s="2"/>
      <c r="AA194" s="2"/>
      <c r="AB194" s="2"/>
      <c r="AC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X195" s="2"/>
      <c r="Y195" s="2"/>
      <c r="Z195" s="2"/>
      <c r="AA195" s="2"/>
      <c r="AB195" s="2"/>
      <c r="AC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X196" s="2"/>
      <c r="Y196" s="2"/>
      <c r="Z196" s="2"/>
      <c r="AA196" s="2"/>
      <c r="AB196" s="2"/>
      <c r="AC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X197" s="2"/>
      <c r="Y197" s="2"/>
      <c r="Z197" s="2"/>
      <c r="AA197" s="2"/>
      <c r="AB197" s="2"/>
      <c r="AC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X198" s="2"/>
      <c r="Y198" s="2"/>
      <c r="Z198" s="2"/>
      <c r="AA198" s="2"/>
      <c r="AB198" s="2"/>
      <c r="AC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X199" s="2"/>
      <c r="Y199" s="2"/>
      <c r="Z199" s="2"/>
      <c r="AA199" s="2"/>
      <c r="AB199" s="2"/>
      <c r="AC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X200" s="2"/>
      <c r="Y200" s="2"/>
      <c r="Z200" s="2"/>
      <c r="AA200" s="2"/>
      <c r="AB200" s="2"/>
      <c r="AC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X201" s="2"/>
      <c r="Y201" s="2"/>
      <c r="Z201" s="2"/>
      <c r="AA201" s="2"/>
      <c r="AB201" s="2"/>
      <c r="AC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X202" s="2"/>
      <c r="Y202" s="2"/>
      <c r="Z202" s="2"/>
      <c r="AA202" s="2"/>
      <c r="AB202" s="2"/>
      <c r="AC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X203" s="2"/>
      <c r="Y203" s="2"/>
      <c r="Z203" s="2"/>
      <c r="AA203" s="2"/>
      <c r="AB203" s="2"/>
      <c r="AC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X204" s="2"/>
      <c r="Y204" s="2"/>
      <c r="Z204" s="2"/>
      <c r="AA204" s="2"/>
      <c r="AB204" s="2"/>
      <c r="AC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X205" s="2"/>
      <c r="Y205" s="2"/>
      <c r="Z205" s="2"/>
      <c r="AA205" s="2"/>
      <c r="AB205" s="2"/>
      <c r="AC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X206" s="2"/>
      <c r="Y206" s="2"/>
      <c r="Z206" s="2"/>
      <c r="AA206" s="2"/>
      <c r="AB206" s="2"/>
      <c r="AC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X207" s="2"/>
      <c r="Y207" s="2"/>
      <c r="Z207" s="2"/>
      <c r="AA207" s="2"/>
      <c r="AB207" s="2"/>
      <c r="AC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X208" s="2"/>
      <c r="Y208" s="2"/>
      <c r="Z208" s="2"/>
      <c r="AA208" s="2"/>
      <c r="AB208" s="2"/>
      <c r="AC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X209" s="2"/>
      <c r="Y209" s="2"/>
      <c r="Z209" s="2"/>
      <c r="AA209" s="2"/>
      <c r="AB209" s="2"/>
      <c r="AC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X210" s="2"/>
      <c r="Y210" s="2"/>
      <c r="Z210" s="2"/>
      <c r="AA210" s="2"/>
      <c r="AB210" s="2"/>
      <c r="AC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X211" s="2"/>
      <c r="Y211" s="2"/>
      <c r="Z211" s="2"/>
      <c r="AA211" s="2"/>
      <c r="AB211" s="2"/>
      <c r="AC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X212" s="2"/>
      <c r="Y212" s="2"/>
      <c r="Z212" s="2"/>
      <c r="AA212" s="2"/>
      <c r="AB212" s="2"/>
      <c r="AC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X213" s="2"/>
      <c r="Y213" s="2"/>
      <c r="Z213" s="2"/>
      <c r="AA213" s="2"/>
      <c r="AB213" s="2"/>
      <c r="AC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X214" s="2"/>
      <c r="Y214" s="2"/>
      <c r="Z214" s="2"/>
      <c r="AA214" s="2"/>
      <c r="AB214" s="2"/>
      <c r="AC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X215" s="2"/>
      <c r="Y215" s="2"/>
      <c r="Z215" s="2"/>
      <c r="AA215" s="2"/>
      <c r="AB215" s="2"/>
      <c r="AC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X216" s="2"/>
      <c r="Y216" s="2"/>
      <c r="Z216" s="2"/>
      <c r="AA216" s="2"/>
      <c r="AB216" s="2"/>
      <c r="AC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X217" s="2"/>
      <c r="Y217" s="2"/>
      <c r="Z217" s="2"/>
      <c r="AA217" s="2"/>
      <c r="AB217" s="2"/>
      <c r="AC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X218" s="2"/>
      <c r="Y218" s="2"/>
      <c r="Z218" s="2"/>
      <c r="AA218" s="2"/>
      <c r="AB218" s="2"/>
      <c r="AC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X219" s="2"/>
      <c r="Y219" s="2"/>
      <c r="Z219" s="2"/>
      <c r="AA219" s="2"/>
      <c r="AB219" s="2"/>
      <c r="AC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X220" s="2"/>
      <c r="Y220" s="2"/>
      <c r="Z220" s="2"/>
      <c r="AA220" s="2"/>
      <c r="AB220" s="2"/>
      <c r="AC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X221" s="2"/>
      <c r="Y221" s="2"/>
      <c r="Z221" s="2"/>
      <c r="AA221" s="2"/>
      <c r="AB221" s="2"/>
      <c r="AC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X222" s="2"/>
      <c r="Y222" s="2"/>
      <c r="Z222" s="2"/>
      <c r="AA222" s="2"/>
      <c r="AB222" s="2"/>
      <c r="AC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X223" s="2"/>
      <c r="Y223" s="2"/>
      <c r="Z223" s="2"/>
      <c r="AA223" s="2"/>
      <c r="AB223" s="2"/>
      <c r="AC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X224" s="2"/>
      <c r="Y224" s="2"/>
      <c r="Z224" s="2"/>
      <c r="AA224" s="2"/>
      <c r="AB224" s="2"/>
      <c r="AC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X225" s="2"/>
      <c r="Y225" s="2"/>
      <c r="Z225" s="2"/>
      <c r="AA225" s="2"/>
      <c r="AB225" s="2"/>
      <c r="AC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X226" s="2"/>
      <c r="Y226" s="2"/>
      <c r="Z226" s="2"/>
      <c r="AA226" s="2"/>
      <c r="AB226" s="2"/>
      <c r="AC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X227" s="2"/>
      <c r="Y227" s="2"/>
      <c r="Z227" s="2"/>
      <c r="AA227" s="2"/>
      <c r="AB227" s="2"/>
      <c r="AC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X228" s="2"/>
      <c r="Y228" s="2"/>
      <c r="Z228" s="2"/>
      <c r="AA228" s="2"/>
      <c r="AB228" s="2"/>
      <c r="AC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X229" s="2"/>
      <c r="Y229" s="2"/>
      <c r="Z229" s="2"/>
      <c r="AA229" s="2"/>
      <c r="AB229" s="2"/>
      <c r="AC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X230" s="2"/>
      <c r="Y230" s="2"/>
      <c r="Z230" s="2"/>
      <c r="AA230" s="2"/>
      <c r="AB230" s="2"/>
      <c r="AC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X231" s="2"/>
      <c r="Y231" s="2"/>
      <c r="Z231" s="2"/>
      <c r="AA231" s="2"/>
      <c r="AB231" s="2"/>
      <c r="AC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X232" s="2"/>
      <c r="Y232" s="2"/>
      <c r="Z232" s="2"/>
      <c r="AA232" s="2"/>
      <c r="AB232" s="2"/>
      <c r="AC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X233" s="2"/>
      <c r="Y233" s="2"/>
      <c r="Z233" s="2"/>
      <c r="AA233" s="2"/>
      <c r="AB233" s="2"/>
      <c r="AC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X234" s="2"/>
      <c r="Y234" s="2"/>
      <c r="Z234" s="2"/>
      <c r="AA234" s="2"/>
      <c r="AB234" s="2"/>
      <c r="AC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X235" s="2"/>
      <c r="Y235" s="2"/>
      <c r="Z235" s="2"/>
      <c r="AA235" s="2"/>
      <c r="AB235" s="2"/>
      <c r="AC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X236" s="2"/>
      <c r="Y236" s="2"/>
      <c r="Z236" s="2"/>
      <c r="AA236" s="2"/>
      <c r="AB236" s="2"/>
      <c r="AC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X237" s="2"/>
      <c r="Y237" s="2"/>
      <c r="Z237" s="2"/>
      <c r="AA237" s="2"/>
      <c r="AB237" s="2"/>
      <c r="AC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X238" s="2"/>
      <c r="Y238" s="2"/>
      <c r="Z238" s="2"/>
      <c r="AA238" s="2"/>
      <c r="AB238" s="2"/>
      <c r="AC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X239" s="2"/>
      <c r="Y239" s="2"/>
      <c r="Z239" s="2"/>
      <c r="AA239" s="2"/>
      <c r="AB239" s="2"/>
      <c r="AC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X240" s="2"/>
      <c r="Y240" s="2"/>
      <c r="Z240" s="2"/>
      <c r="AA240" s="2"/>
      <c r="AB240" s="2"/>
      <c r="AC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X241" s="2"/>
      <c r="Y241" s="2"/>
      <c r="Z241" s="2"/>
      <c r="AA241" s="2"/>
      <c r="AB241" s="2"/>
      <c r="AC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X242" s="2"/>
      <c r="Y242" s="2"/>
      <c r="Z242" s="2"/>
      <c r="AA242" s="2"/>
      <c r="AB242" s="2"/>
      <c r="AC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X243" s="2"/>
      <c r="Y243" s="2"/>
      <c r="Z243" s="2"/>
      <c r="AA243" s="2"/>
      <c r="AB243" s="2"/>
      <c r="AC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X244" s="2"/>
      <c r="Y244" s="2"/>
      <c r="Z244" s="2"/>
      <c r="AA244" s="2"/>
      <c r="AB244" s="2"/>
      <c r="AC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X245" s="2"/>
      <c r="Y245" s="2"/>
      <c r="Z245" s="2"/>
      <c r="AA245" s="2"/>
      <c r="AB245" s="2"/>
      <c r="AC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X246" s="2"/>
      <c r="Y246" s="2"/>
      <c r="Z246" s="2"/>
      <c r="AA246" s="2"/>
      <c r="AB246" s="2"/>
      <c r="AC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X247" s="2"/>
      <c r="Y247" s="2"/>
      <c r="Z247" s="2"/>
      <c r="AA247" s="2"/>
      <c r="AB247" s="2"/>
      <c r="AC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X248" s="2"/>
      <c r="Y248" s="2"/>
      <c r="Z248" s="2"/>
      <c r="AA248" s="2"/>
      <c r="AB248" s="2"/>
      <c r="AC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X249" s="2"/>
      <c r="Y249" s="2"/>
      <c r="Z249" s="2"/>
      <c r="AA249" s="2"/>
      <c r="AB249" s="2"/>
      <c r="AC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X250" s="2"/>
      <c r="Y250" s="2"/>
      <c r="Z250" s="2"/>
      <c r="AA250" s="2"/>
      <c r="AB250" s="2"/>
      <c r="AC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X251" s="2"/>
      <c r="Y251" s="2"/>
      <c r="Z251" s="2"/>
      <c r="AA251" s="2"/>
      <c r="AB251" s="2"/>
      <c r="AC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X252" s="2"/>
      <c r="Y252" s="2"/>
      <c r="Z252" s="2"/>
      <c r="AA252" s="2"/>
      <c r="AB252" s="2"/>
      <c r="AC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X253" s="2"/>
      <c r="Y253" s="2"/>
      <c r="Z253" s="2"/>
      <c r="AA253" s="2"/>
      <c r="AB253" s="2"/>
      <c r="AC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X254" s="2"/>
      <c r="Y254" s="2"/>
      <c r="Z254" s="2"/>
      <c r="AA254" s="2"/>
      <c r="AB254" s="2"/>
      <c r="AC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X255" s="2"/>
      <c r="Y255" s="2"/>
      <c r="Z255" s="2"/>
      <c r="AA255" s="2"/>
      <c r="AB255" s="2"/>
      <c r="AC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X256" s="2"/>
      <c r="Y256" s="2"/>
      <c r="Z256" s="2"/>
      <c r="AA256" s="2"/>
      <c r="AB256" s="2"/>
      <c r="AC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X257" s="2"/>
      <c r="Y257" s="2"/>
      <c r="Z257" s="2"/>
      <c r="AA257" s="2"/>
      <c r="AB257" s="2"/>
      <c r="AC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X258" s="2"/>
      <c r="Y258" s="2"/>
      <c r="Z258" s="2"/>
      <c r="AA258" s="2"/>
      <c r="AB258" s="2"/>
      <c r="AC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X259" s="2"/>
      <c r="Y259" s="2"/>
      <c r="Z259" s="2"/>
      <c r="AA259" s="2"/>
      <c r="AB259" s="2"/>
      <c r="AC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X260" s="2"/>
      <c r="Y260" s="2"/>
      <c r="Z260" s="2"/>
      <c r="AA260" s="2"/>
      <c r="AB260" s="2"/>
      <c r="AC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X261" s="2"/>
      <c r="Y261" s="2"/>
      <c r="Z261" s="2"/>
      <c r="AA261" s="2"/>
      <c r="AB261" s="2"/>
      <c r="AC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X262" s="2"/>
      <c r="Y262" s="2"/>
      <c r="Z262" s="2"/>
      <c r="AA262" s="2"/>
      <c r="AB262" s="2"/>
      <c r="AC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X263" s="2"/>
      <c r="Y263" s="2"/>
      <c r="Z263" s="2"/>
      <c r="AA263" s="2"/>
      <c r="AB263" s="2"/>
      <c r="AC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X264" s="2"/>
      <c r="Y264" s="2"/>
      <c r="Z264" s="2"/>
      <c r="AA264" s="2"/>
      <c r="AB264" s="2"/>
      <c r="AC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X265" s="2"/>
      <c r="Y265" s="2"/>
      <c r="Z265" s="2"/>
      <c r="AA265" s="2"/>
      <c r="AB265" s="2"/>
      <c r="AC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X266" s="2"/>
      <c r="Y266" s="2"/>
      <c r="Z266" s="2"/>
      <c r="AA266" s="2"/>
      <c r="AB266" s="2"/>
      <c r="AC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X267" s="2"/>
      <c r="Y267" s="2"/>
      <c r="Z267" s="2"/>
      <c r="AA267" s="2"/>
      <c r="AB267" s="2"/>
      <c r="AC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X268" s="2"/>
      <c r="Y268" s="2"/>
      <c r="Z268" s="2"/>
      <c r="AA268" s="2"/>
      <c r="AB268" s="2"/>
      <c r="AC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X269" s="2"/>
      <c r="Y269" s="2"/>
      <c r="Z269" s="2"/>
      <c r="AA269" s="2"/>
      <c r="AB269" s="2"/>
      <c r="AC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X270" s="2"/>
      <c r="Y270" s="2"/>
      <c r="Z270" s="2"/>
      <c r="AA270" s="2"/>
      <c r="AB270" s="2"/>
      <c r="AC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X271" s="2"/>
      <c r="Y271" s="2"/>
      <c r="Z271" s="2"/>
      <c r="AA271" s="2"/>
      <c r="AB271" s="2"/>
      <c r="AC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X272" s="2"/>
      <c r="Y272" s="2"/>
      <c r="Z272" s="2"/>
      <c r="AA272" s="2"/>
      <c r="AB272" s="2"/>
      <c r="AC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X273" s="2"/>
      <c r="Y273" s="2"/>
      <c r="Z273" s="2"/>
      <c r="AA273" s="2"/>
      <c r="AB273" s="2"/>
      <c r="AC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X274" s="2"/>
      <c r="Y274" s="2"/>
      <c r="Z274" s="2"/>
      <c r="AA274" s="2"/>
      <c r="AB274" s="2"/>
      <c r="AC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X275" s="2"/>
      <c r="Y275" s="2"/>
      <c r="Z275" s="2"/>
      <c r="AA275" s="2"/>
      <c r="AB275" s="2"/>
      <c r="AC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X276" s="2"/>
      <c r="Y276" s="2"/>
      <c r="Z276" s="2"/>
      <c r="AA276" s="2"/>
      <c r="AB276" s="2"/>
      <c r="AC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X277" s="2"/>
      <c r="Y277" s="2"/>
      <c r="Z277" s="2"/>
      <c r="AA277" s="2"/>
      <c r="AB277" s="2"/>
      <c r="AC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X278" s="2"/>
      <c r="Y278" s="2"/>
      <c r="Z278" s="2"/>
      <c r="AA278" s="2"/>
      <c r="AB278" s="2"/>
      <c r="AC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1:67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X279" s="2"/>
      <c r="Y279" s="2"/>
      <c r="Z279" s="2"/>
      <c r="AA279" s="2"/>
      <c r="AB279" s="2"/>
      <c r="AC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1:67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X280" s="2"/>
      <c r="Y280" s="2"/>
      <c r="Z280" s="2"/>
      <c r="AA280" s="2"/>
      <c r="AB280" s="2"/>
      <c r="AC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1:67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X281" s="2"/>
      <c r="Y281" s="2"/>
      <c r="Z281" s="2"/>
      <c r="AA281" s="2"/>
      <c r="AB281" s="2"/>
      <c r="AC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1:67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X282" s="2"/>
      <c r="Y282" s="2"/>
      <c r="Z282" s="2"/>
      <c r="AA282" s="2"/>
      <c r="AB282" s="2"/>
      <c r="AC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1:67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X283" s="2"/>
      <c r="Y283" s="2"/>
      <c r="Z283" s="2"/>
      <c r="AA283" s="2"/>
      <c r="AB283" s="2"/>
      <c r="AC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1:67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X284" s="2"/>
      <c r="Y284" s="2"/>
      <c r="Z284" s="2"/>
      <c r="AA284" s="2"/>
      <c r="AB284" s="2"/>
      <c r="AC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1:67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X285" s="2"/>
      <c r="Y285" s="2"/>
      <c r="Z285" s="2"/>
      <c r="AA285" s="2"/>
      <c r="AB285" s="2"/>
      <c r="AC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1:67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X286" s="2"/>
      <c r="Y286" s="2"/>
      <c r="Z286" s="2"/>
      <c r="AA286" s="2"/>
      <c r="AB286" s="2"/>
      <c r="AC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1:67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X287" s="2"/>
      <c r="Y287" s="2"/>
      <c r="Z287" s="2"/>
      <c r="AA287" s="2"/>
      <c r="AB287" s="2"/>
      <c r="AC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1:67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X288" s="2"/>
      <c r="Y288" s="2"/>
      <c r="Z288" s="2"/>
      <c r="AA288" s="2"/>
      <c r="AB288" s="2"/>
      <c r="AC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1:67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X289" s="2"/>
      <c r="Y289" s="2"/>
      <c r="Z289" s="2"/>
      <c r="AA289" s="2"/>
      <c r="AB289" s="2"/>
      <c r="AC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1:67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X290" s="2"/>
      <c r="Y290" s="2"/>
      <c r="Z290" s="2"/>
      <c r="AA290" s="2"/>
      <c r="AB290" s="2"/>
      <c r="AC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1:67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X291" s="2"/>
      <c r="Y291" s="2"/>
      <c r="Z291" s="2"/>
      <c r="AA291" s="2"/>
      <c r="AB291" s="2"/>
      <c r="AC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1:67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X292" s="2"/>
      <c r="Y292" s="2"/>
      <c r="Z292" s="2"/>
      <c r="AA292" s="2"/>
      <c r="AB292" s="2"/>
      <c r="AC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1:67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X293" s="2"/>
      <c r="Y293" s="2"/>
      <c r="Z293" s="2"/>
      <c r="AA293" s="2"/>
      <c r="AB293" s="2"/>
      <c r="AC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1:67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X294" s="2"/>
      <c r="Y294" s="2"/>
      <c r="Z294" s="2"/>
      <c r="AA294" s="2"/>
      <c r="AB294" s="2"/>
      <c r="AC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1:67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X295" s="2"/>
      <c r="Y295" s="2"/>
      <c r="Z295" s="2"/>
      <c r="AA295" s="2"/>
      <c r="AB295" s="2"/>
      <c r="AC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1:67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X296" s="2"/>
      <c r="Y296" s="2"/>
      <c r="Z296" s="2"/>
      <c r="AA296" s="2"/>
      <c r="AB296" s="2"/>
      <c r="AC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1:67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X297" s="2"/>
      <c r="Y297" s="2"/>
      <c r="Z297" s="2"/>
      <c r="AA297" s="2"/>
      <c r="AB297" s="2"/>
      <c r="AC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1:67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X298" s="2"/>
      <c r="Y298" s="2"/>
      <c r="Z298" s="2"/>
      <c r="AA298" s="2"/>
      <c r="AB298" s="2"/>
      <c r="AC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1:67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X299" s="2"/>
      <c r="Y299" s="2"/>
      <c r="Z299" s="2"/>
      <c r="AA299" s="2"/>
      <c r="AB299" s="2"/>
      <c r="AC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1:67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X300" s="2"/>
      <c r="Y300" s="2"/>
      <c r="Z300" s="2"/>
      <c r="AA300" s="2"/>
      <c r="AB300" s="2"/>
      <c r="AC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1:67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X301" s="2"/>
      <c r="Y301" s="2"/>
      <c r="Z301" s="2"/>
      <c r="AA301" s="2"/>
      <c r="AB301" s="2"/>
      <c r="AC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1:67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X302" s="2"/>
      <c r="Y302" s="2"/>
      <c r="Z302" s="2"/>
      <c r="AA302" s="2"/>
      <c r="AB302" s="2"/>
      <c r="AC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1:67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X303" s="2"/>
      <c r="Y303" s="2"/>
      <c r="Z303" s="2"/>
      <c r="AA303" s="2"/>
      <c r="AB303" s="2"/>
      <c r="AC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1:67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X304" s="2"/>
      <c r="Y304" s="2"/>
      <c r="Z304" s="2"/>
      <c r="AA304" s="2"/>
      <c r="AB304" s="2"/>
      <c r="AC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1:67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X305" s="2"/>
      <c r="Y305" s="2"/>
      <c r="Z305" s="2"/>
      <c r="AA305" s="2"/>
      <c r="AB305" s="2"/>
      <c r="AC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1:67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X306" s="2"/>
      <c r="Y306" s="2"/>
      <c r="Z306" s="2"/>
      <c r="AA306" s="2"/>
      <c r="AB306" s="2"/>
      <c r="AC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1:67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X307" s="2"/>
      <c r="Y307" s="2"/>
      <c r="Z307" s="2"/>
      <c r="AA307" s="2"/>
      <c r="AB307" s="2"/>
      <c r="AC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1:67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X308" s="2"/>
      <c r="Y308" s="2"/>
      <c r="Z308" s="2"/>
      <c r="AA308" s="2"/>
      <c r="AB308" s="2"/>
      <c r="AC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1:67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X309" s="2"/>
      <c r="Y309" s="2"/>
      <c r="Z309" s="2"/>
      <c r="AA309" s="2"/>
      <c r="AB309" s="2"/>
      <c r="AC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1:67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X310" s="2"/>
      <c r="Y310" s="2"/>
      <c r="Z310" s="2"/>
      <c r="AA310" s="2"/>
      <c r="AB310" s="2"/>
      <c r="AC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1:67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X311" s="2"/>
      <c r="Y311" s="2"/>
      <c r="Z311" s="2"/>
      <c r="AA311" s="2"/>
      <c r="AB311" s="2"/>
      <c r="AC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1:67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X312" s="2"/>
      <c r="Y312" s="2"/>
      <c r="Z312" s="2"/>
      <c r="AA312" s="2"/>
      <c r="AB312" s="2"/>
      <c r="AC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1:67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X313" s="2"/>
      <c r="Y313" s="2"/>
      <c r="Z313" s="2"/>
      <c r="AA313" s="2"/>
      <c r="AB313" s="2"/>
      <c r="AC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1:67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X314" s="2"/>
      <c r="Y314" s="2"/>
      <c r="Z314" s="2"/>
      <c r="AA314" s="2"/>
      <c r="AB314" s="2"/>
      <c r="AC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1:67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X315" s="2"/>
      <c r="Y315" s="2"/>
      <c r="Z315" s="2"/>
      <c r="AA315" s="2"/>
      <c r="AB315" s="2"/>
      <c r="AC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1:67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X316" s="2"/>
      <c r="Y316" s="2"/>
      <c r="Z316" s="2"/>
      <c r="AA316" s="2"/>
      <c r="AB316" s="2"/>
      <c r="AC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1:67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X317" s="2"/>
      <c r="Y317" s="2"/>
      <c r="Z317" s="2"/>
      <c r="AA317" s="2"/>
      <c r="AB317" s="2"/>
      <c r="AC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1:67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X318" s="2"/>
      <c r="Y318" s="2"/>
      <c r="Z318" s="2"/>
      <c r="AA318" s="2"/>
      <c r="AB318" s="2"/>
      <c r="AC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</row>
    <row r="319" spans="1:67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X319" s="2"/>
      <c r="Y319" s="2"/>
      <c r="Z319" s="2"/>
      <c r="AA319" s="2"/>
      <c r="AB319" s="2"/>
      <c r="AC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</row>
    <row r="320" spans="1:67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X320" s="2"/>
      <c r="Y320" s="2"/>
      <c r="Z320" s="2"/>
      <c r="AA320" s="2"/>
      <c r="AB320" s="2"/>
      <c r="AC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</row>
    <row r="321" spans="1:67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X321" s="2"/>
      <c r="Y321" s="2"/>
      <c r="Z321" s="2"/>
      <c r="AA321" s="2"/>
      <c r="AB321" s="2"/>
      <c r="AC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</row>
    <row r="322" spans="1:67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X322" s="2"/>
      <c r="Y322" s="2"/>
      <c r="Z322" s="2"/>
      <c r="AA322" s="2"/>
      <c r="AB322" s="2"/>
      <c r="AC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</row>
    <row r="323" spans="1:67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X323" s="2"/>
      <c r="Y323" s="2"/>
      <c r="Z323" s="2"/>
      <c r="AA323" s="2"/>
      <c r="AB323" s="2"/>
      <c r="AC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</row>
    <row r="324" spans="1:67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X324" s="2"/>
      <c r="Y324" s="2"/>
      <c r="Z324" s="2"/>
      <c r="AA324" s="2"/>
      <c r="AB324" s="2"/>
      <c r="AC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</row>
    <row r="325" spans="1:67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X325" s="2"/>
      <c r="Y325" s="2"/>
      <c r="Z325" s="2"/>
      <c r="AA325" s="2"/>
      <c r="AB325" s="2"/>
      <c r="AC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</row>
    <row r="326" spans="1:67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X326" s="2"/>
      <c r="Y326" s="2"/>
      <c r="Z326" s="2"/>
      <c r="AA326" s="2"/>
      <c r="AB326" s="2"/>
      <c r="AC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</row>
    <row r="327" spans="1:67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X327" s="2"/>
      <c r="Y327" s="2"/>
      <c r="Z327" s="2"/>
      <c r="AA327" s="2"/>
      <c r="AB327" s="2"/>
      <c r="AC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</row>
    <row r="328" spans="1:67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X328" s="2"/>
      <c r="Y328" s="2"/>
      <c r="Z328" s="2"/>
      <c r="AA328" s="2"/>
      <c r="AB328" s="2"/>
      <c r="AC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</row>
    <row r="329" spans="1:67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X329" s="2"/>
      <c r="Y329" s="2"/>
      <c r="Z329" s="2"/>
      <c r="AA329" s="2"/>
      <c r="AB329" s="2"/>
      <c r="AC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</row>
    <row r="330" spans="1:67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X330" s="2"/>
      <c r="Y330" s="2"/>
      <c r="Z330" s="2"/>
      <c r="AA330" s="2"/>
      <c r="AB330" s="2"/>
      <c r="AC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</row>
    <row r="331" spans="1:67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X331" s="2"/>
      <c r="Y331" s="2"/>
      <c r="Z331" s="2"/>
      <c r="AA331" s="2"/>
      <c r="AB331" s="2"/>
      <c r="AC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</row>
    <row r="332" spans="1:67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X332" s="2"/>
      <c r="Y332" s="2"/>
      <c r="Z332" s="2"/>
      <c r="AA332" s="2"/>
      <c r="AB332" s="2"/>
      <c r="AC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</row>
    <row r="333" spans="1:67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X333" s="2"/>
      <c r="Y333" s="2"/>
      <c r="Z333" s="2"/>
      <c r="AA333" s="2"/>
      <c r="AB333" s="2"/>
      <c r="AC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</row>
    <row r="334" spans="1:67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X334" s="2"/>
      <c r="Y334" s="2"/>
      <c r="Z334" s="2"/>
      <c r="AA334" s="2"/>
      <c r="AB334" s="2"/>
      <c r="AC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</row>
    <row r="335" spans="1:67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X335" s="2"/>
      <c r="Y335" s="2"/>
      <c r="Z335" s="2"/>
      <c r="AA335" s="2"/>
      <c r="AB335" s="2"/>
      <c r="AC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</row>
    <row r="336" spans="1:67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X336" s="2"/>
      <c r="Y336" s="2"/>
      <c r="Z336" s="2"/>
      <c r="AA336" s="2"/>
      <c r="AB336" s="2"/>
      <c r="AC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</row>
    <row r="337" spans="1:67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X337" s="2"/>
      <c r="Y337" s="2"/>
      <c r="Z337" s="2"/>
      <c r="AA337" s="2"/>
      <c r="AB337" s="2"/>
      <c r="AC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</row>
    <row r="338" spans="1:67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X338" s="2"/>
      <c r="Y338" s="2"/>
      <c r="Z338" s="2"/>
      <c r="AA338" s="2"/>
      <c r="AB338" s="2"/>
      <c r="AC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</row>
    <row r="339" spans="1:67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X339" s="2"/>
      <c r="Y339" s="2"/>
      <c r="Z339" s="2"/>
      <c r="AA339" s="2"/>
      <c r="AB339" s="2"/>
      <c r="AC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</row>
    <row r="340" spans="1:67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X340" s="2"/>
      <c r="Y340" s="2"/>
      <c r="Z340" s="2"/>
      <c r="AA340" s="2"/>
      <c r="AB340" s="2"/>
      <c r="AC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</row>
    <row r="341" spans="1:67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X341" s="2"/>
      <c r="Y341" s="2"/>
      <c r="Z341" s="2"/>
      <c r="AA341" s="2"/>
      <c r="AB341" s="2"/>
      <c r="AC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</row>
    <row r="342" spans="1:67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X342" s="2"/>
      <c r="Y342" s="2"/>
      <c r="Z342" s="2"/>
      <c r="AA342" s="2"/>
      <c r="AB342" s="2"/>
      <c r="AC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</row>
    <row r="343" spans="1:67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X343" s="2"/>
      <c r="Y343" s="2"/>
      <c r="Z343" s="2"/>
      <c r="AA343" s="2"/>
      <c r="AB343" s="2"/>
      <c r="AC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</row>
    <row r="344" spans="1:67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X344" s="2"/>
      <c r="Y344" s="2"/>
      <c r="Z344" s="2"/>
      <c r="AA344" s="2"/>
      <c r="AB344" s="2"/>
      <c r="AC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</row>
    <row r="345" spans="1:67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X345" s="2"/>
      <c r="Y345" s="2"/>
      <c r="Z345" s="2"/>
      <c r="AA345" s="2"/>
      <c r="AB345" s="2"/>
      <c r="AC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</row>
    <row r="346" spans="1:67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X346" s="2"/>
      <c r="Y346" s="2"/>
      <c r="Z346" s="2"/>
      <c r="AA346" s="2"/>
      <c r="AB346" s="2"/>
      <c r="AC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</row>
    <row r="347" spans="1:67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X347" s="2"/>
      <c r="Y347" s="2"/>
      <c r="Z347" s="2"/>
      <c r="AA347" s="2"/>
      <c r="AB347" s="2"/>
      <c r="AC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</row>
    <row r="348" spans="1:67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X348" s="2"/>
      <c r="Y348" s="2"/>
      <c r="Z348" s="2"/>
      <c r="AA348" s="2"/>
      <c r="AB348" s="2"/>
      <c r="AC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</row>
    <row r="349" spans="1:67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X349" s="2"/>
      <c r="Y349" s="2"/>
      <c r="Z349" s="2"/>
      <c r="AA349" s="2"/>
      <c r="AB349" s="2"/>
      <c r="AC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</row>
    <row r="350" spans="1:67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X350" s="2"/>
      <c r="Y350" s="2"/>
      <c r="Z350" s="2"/>
      <c r="AA350" s="2"/>
      <c r="AB350" s="2"/>
      <c r="AC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</row>
    <row r="351" spans="1:67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X351" s="2"/>
      <c r="Y351" s="2"/>
      <c r="Z351" s="2"/>
      <c r="AA351" s="2"/>
      <c r="AB351" s="2"/>
      <c r="AC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</row>
    <row r="352" spans="1:67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X352" s="2"/>
      <c r="Y352" s="2"/>
      <c r="Z352" s="2"/>
      <c r="AA352" s="2"/>
      <c r="AB352" s="2"/>
      <c r="AC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</row>
    <row r="353" spans="1:67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X353" s="2"/>
      <c r="Y353" s="2"/>
      <c r="Z353" s="2"/>
      <c r="AA353" s="2"/>
      <c r="AB353" s="2"/>
      <c r="AC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</row>
    <row r="354" spans="1:67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X354" s="2"/>
      <c r="Y354" s="2"/>
      <c r="Z354" s="2"/>
      <c r="AA354" s="2"/>
      <c r="AB354" s="2"/>
      <c r="AC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</row>
    <row r="355" spans="1:67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X355" s="2"/>
      <c r="Y355" s="2"/>
      <c r="Z355" s="2"/>
      <c r="AA355" s="2"/>
      <c r="AB355" s="2"/>
      <c r="AC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</row>
    <row r="356" spans="1:67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X356" s="2"/>
      <c r="Y356" s="2"/>
      <c r="Z356" s="2"/>
      <c r="AA356" s="2"/>
      <c r="AB356" s="2"/>
      <c r="AC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</row>
    <row r="357" spans="1:67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X357" s="2"/>
      <c r="Y357" s="2"/>
      <c r="Z357" s="2"/>
      <c r="AA357" s="2"/>
      <c r="AB357" s="2"/>
      <c r="AC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</row>
    <row r="358" spans="1:67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X358" s="2"/>
      <c r="Y358" s="2"/>
      <c r="Z358" s="2"/>
      <c r="AA358" s="2"/>
      <c r="AB358" s="2"/>
      <c r="AC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</row>
    <row r="359" spans="1:67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X359" s="2"/>
      <c r="Y359" s="2"/>
      <c r="Z359" s="2"/>
      <c r="AA359" s="2"/>
      <c r="AB359" s="2"/>
      <c r="AC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</row>
    <row r="360" spans="1:67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X360" s="2"/>
      <c r="Y360" s="2"/>
      <c r="Z360" s="2"/>
      <c r="AA360" s="2"/>
      <c r="AB360" s="2"/>
      <c r="AC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</row>
    <row r="361" spans="1:67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X361" s="2"/>
      <c r="Y361" s="2"/>
      <c r="Z361" s="2"/>
      <c r="AA361" s="2"/>
      <c r="AB361" s="2"/>
      <c r="AC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</row>
    <row r="362" spans="1:67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X362" s="2"/>
      <c r="Y362" s="2"/>
      <c r="Z362" s="2"/>
      <c r="AA362" s="2"/>
      <c r="AB362" s="2"/>
      <c r="AC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</row>
    <row r="363" spans="1:67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X363" s="2"/>
      <c r="Y363" s="2"/>
      <c r="Z363" s="2"/>
      <c r="AA363" s="2"/>
      <c r="AB363" s="2"/>
      <c r="AC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</row>
    <row r="364" spans="1:67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X364" s="2"/>
      <c r="Y364" s="2"/>
      <c r="Z364" s="2"/>
      <c r="AA364" s="2"/>
      <c r="AB364" s="2"/>
      <c r="AC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</row>
    <row r="365" spans="1:67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X365" s="2"/>
      <c r="Y365" s="2"/>
      <c r="Z365" s="2"/>
      <c r="AA365" s="2"/>
      <c r="AB365" s="2"/>
      <c r="AC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</row>
    <row r="366" spans="1:67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X366" s="2"/>
      <c r="Y366" s="2"/>
      <c r="Z366" s="2"/>
      <c r="AA366" s="2"/>
      <c r="AB366" s="2"/>
      <c r="AC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</row>
    <row r="367" spans="1:67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X367" s="2"/>
      <c r="Y367" s="2"/>
      <c r="Z367" s="2"/>
      <c r="AA367" s="2"/>
      <c r="AB367" s="2"/>
      <c r="AC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</row>
    <row r="368" spans="1:67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X368" s="2"/>
      <c r="Y368" s="2"/>
      <c r="Z368" s="2"/>
      <c r="AA368" s="2"/>
      <c r="AB368" s="2"/>
      <c r="AC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</row>
    <row r="369" spans="1:67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X369" s="2"/>
      <c r="Y369" s="2"/>
      <c r="Z369" s="2"/>
      <c r="AA369" s="2"/>
      <c r="AB369" s="2"/>
      <c r="AC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</row>
    <row r="370" spans="1:67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X370" s="2"/>
      <c r="Y370" s="2"/>
      <c r="Z370" s="2"/>
      <c r="AA370" s="2"/>
      <c r="AB370" s="2"/>
      <c r="AC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</row>
    <row r="371" spans="1:67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X371" s="2"/>
      <c r="Y371" s="2"/>
      <c r="Z371" s="2"/>
      <c r="AA371" s="2"/>
      <c r="AB371" s="2"/>
      <c r="AC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</row>
    <row r="372" spans="1:67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X372" s="2"/>
      <c r="Y372" s="2"/>
      <c r="Z372" s="2"/>
      <c r="AA372" s="2"/>
      <c r="AB372" s="2"/>
      <c r="AC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</row>
    <row r="373" spans="1:67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X373" s="2"/>
      <c r="Y373" s="2"/>
      <c r="Z373" s="2"/>
      <c r="AA373" s="2"/>
      <c r="AB373" s="2"/>
      <c r="AC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</row>
    <row r="374" spans="1:67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X374" s="2"/>
      <c r="Y374" s="2"/>
      <c r="Z374" s="2"/>
      <c r="AA374" s="2"/>
      <c r="AB374" s="2"/>
      <c r="AC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</row>
    <row r="375" spans="1:67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X375" s="2"/>
      <c r="Y375" s="2"/>
      <c r="Z375" s="2"/>
      <c r="AA375" s="2"/>
      <c r="AB375" s="2"/>
      <c r="AC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</row>
    <row r="376" spans="1:67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X376" s="2"/>
      <c r="Y376" s="2"/>
      <c r="Z376" s="2"/>
      <c r="AA376" s="2"/>
      <c r="AB376" s="2"/>
      <c r="AC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</row>
    <row r="377" spans="1:67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X377" s="2"/>
      <c r="Y377" s="2"/>
      <c r="Z377" s="2"/>
      <c r="AA377" s="2"/>
      <c r="AB377" s="2"/>
      <c r="AC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</row>
    <row r="378" spans="1:67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X378" s="2"/>
      <c r="Y378" s="2"/>
      <c r="Z378" s="2"/>
      <c r="AA378" s="2"/>
      <c r="AB378" s="2"/>
      <c r="AC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</row>
    <row r="379" spans="1:67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X379" s="2"/>
      <c r="Y379" s="2"/>
      <c r="Z379" s="2"/>
      <c r="AA379" s="2"/>
      <c r="AB379" s="2"/>
      <c r="AC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</row>
    <row r="380" spans="1:67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X380" s="2"/>
      <c r="Y380" s="2"/>
      <c r="Z380" s="2"/>
      <c r="AA380" s="2"/>
      <c r="AB380" s="2"/>
      <c r="AC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</row>
    <row r="381" spans="1:67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X381" s="2"/>
      <c r="Y381" s="2"/>
      <c r="Z381" s="2"/>
      <c r="AA381" s="2"/>
      <c r="AB381" s="2"/>
      <c r="AC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</row>
    <row r="382" spans="1:67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X382" s="2"/>
      <c r="Y382" s="2"/>
      <c r="Z382" s="2"/>
      <c r="AA382" s="2"/>
      <c r="AB382" s="2"/>
      <c r="AC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</row>
    <row r="383" spans="1:67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X383" s="2"/>
      <c r="Y383" s="2"/>
      <c r="Z383" s="2"/>
      <c r="AA383" s="2"/>
      <c r="AB383" s="2"/>
      <c r="AC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</row>
    <row r="384" spans="1:67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X384" s="2"/>
      <c r="Y384" s="2"/>
      <c r="Z384" s="2"/>
      <c r="AA384" s="2"/>
      <c r="AB384" s="2"/>
      <c r="AC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</row>
    <row r="385" spans="1:67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X385" s="2"/>
      <c r="Y385" s="2"/>
      <c r="Z385" s="2"/>
      <c r="AA385" s="2"/>
      <c r="AB385" s="2"/>
      <c r="AC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</row>
    <row r="386" spans="1:67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X386" s="2"/>
      <c r="Y386" s="2"/>
      <c r="Z386" s="2"/>
      <c r="AA386" s="2"/>
      <c r="AB386" s="2"/>
      <c r="AC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</row>
    <row r="387" spans="1:67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X387" s="2"/>
      <c r="Y387" s="2"/>
      <c r="Z387" s="2"/>
      <c r="AA387" s="2"/>
      <c r="AB387" s="2"/>
      <c r="AC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</row>
    <row r="388" spans="1:67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X388" s="2"/>
      <c r="Y388" s="2"/>
      <c r="Z388" s="2"/>
      <c r="AA388" s="2"/>
      <c r="AB388" s="2"/>
      <c r="AC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</row>
    <row r="389" spans="1:67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X389" s="2"/>
      <c r="Y389" s="2"/>
      <c r="Z389" s="2"/>
      <c r="AA389" s="2"/>
      <c r="AB389" s="2"/>
      <c r="AC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</row>
    <row r="390" spans="1:67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X390" s="2"/>
      <c r="Y390" s="2"/>
      <c r="Z390" s="2"/>
      <c r="AA390" s="2"/>
      <c r="AB390" s="2"/>
      <c r="AC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</row>
    <row r="391" spans="1:67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X391" s="2"/>
      <c r="Y391" s="2"/>
      <c r="Z391" s="2"/>
      <c r="AA391" s="2"/>
      <c r="AB391" s="2"/>
      <c r="AC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</row>
    <row r="392" spans="1:67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X392" s="2"/>
      <c r="Y392" s="2"/>
      <c r="Z392" s="2"/>
      <c r="AA392" s="2"/>
      <c r="AB392" s="2"/>
      <c r="AC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</row>
    <row r="393" spans="1:67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X393" s="2"/>
      <c r="Y393" s="2"/>
      <c r="Z393" s="2"/>
      <c r="AA393" s="2"/>
      <c r="AB393" s="2"/>
      <c r="AC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</row>
    <row r="394" spans="1:67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X394" s="2"/>
      <c r="Y394" s="2"/>
      <c r="Z394" s="2"/>
      <c r="AA394" s="2"/>
      <c r="AB394" s="2"/>
      <c r="AC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</row>
    <row r="395" spans="1:67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X395" s="2"/>
      <c r="Y395" s="2"/>
      <c r="Z395" s="2"/>
      <c r="AA395" s="2"/>
      <c r="AB395" s="2"/>
      <c r="AC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</row>
    <row r="396" spans="1:67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X396" s="2"/>
      <c r="Y396" s="2"/>
      <c r="Z396" s="2"/>
      <c r="AA396" s="2"/>
      <c r="AB396" s="2"/>
      <c r="AC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</row>
    <row r="397" spans="1:67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X397" s="2"/>
      <c r="Y397" s="2"/>
      <c r="Z397" s="2"/>
      <c r="AA397" s="2"/>
      <c r="AB397" s="2"/>
      <c r="AC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</row>
    <row r="398" spans="1:67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X398" s="2"/>
      <c r="Y398" s="2"/>
      <c r="Z398" s="2"/>
      <c r="AA398" s="2"/>
      <c r="AB398" s="2"/>
      <c r="AC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</row>
    <row r="399" spans="1:67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X399" s="2"/>
      <c r="Y399" s="2"/>
      <c r="Z399" s="2"/>
      <c r="AA399" s="2"/>
      <c r="AB399" s="2"/>
      <c r="AC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</row>
    <row r="400" spans="1:67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X400" s="2"/>
      <c r="Y400" s="2"/>
      <c r="Z400" s="2"/>
      <c r="AA400" s="2"/>
      <c r="AB400" s="2"/>
      <c r="AC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</row>
    <row r="401" spans="1:67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X401" s="2"/>
      <c r="Y401" s="2"/>
      <c r="Z401" s="2"/>
      <c r="AA401" s="2"/>
      <c r="AB401" s="2"/>
      <c r="AC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</row>
    <row r="402" spans="1:67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X402" s="2"/>
      <c r="Y402" s="2"/>
      <c r="Z402" s="2"/>
      <c r="AA402" s="2"/>
      <c r="AB402" s="2"/>
      <c r="AC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</row>
    <row r="403" spans="1:67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X403" s="2"/>
      <c r="Y403" s="2"/>
      <c r="Z403" s="2"/>
      <c r="AA403" s="2"/>
      <c r="AB403" s="2"/>
      <c r="AC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</row>
    <row r="404" spans="1:67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X404" s="2"/>
      <c r="Y404" s="2"/>
      <c r="Z404" s="2"/>
      <c r="AA404" s="2"/>
      <c r="AB404" s="2"/>
      <c r="AC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</row>
    <row r="405" spans="1:67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X405" s="2"/>
      <c r="Y405" s="2"/>
      <c r="Z405" s="2"/>
      <c r="AA405" s="2"/>
      <c r="AB405" s="2"/>
      <c r="AC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</row>
    <row r="406" spans="1:67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X406" s="2"/>
      <c r="Y406" s="2"/>
      <c r="Z406" s="2"/>
      <c r="AA406" s="2"/>
      <c r="AB406" s="2"/>
      <c r="AC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</row>
    <row r="407" spans="1:67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X407" s="2"/>
      <c r="Y407" s="2"/>
      <c r="Z407" s="2"/>
      <c r="AA407" s="2"/>
      <c r="AB407" s="2"/>
      <c r="AC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</row>
    <row r="408" spans="1:67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X408" s="2"/>
      <c r="Y408" s="2"/>
      <c r="Z408" s="2"/>
      <c r="AA408" s="2"/>
      <c r="AB408" s="2"/>
      <c r="AC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</row>
    <row r="409" spans="1:67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X409" s="2"/>
      <c r="Y409" s="2"/>
      <c r="Z409" s="2"/>
      <c r="AA409" s="2"/>
      <c r="AB409" s="2"/>
      <c r="AC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</row>
    <row r="410" spans="1:67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X410" s="2"/>
      <c r="Y410" s="2"/>
      <c r="Z410" s="2"/>
      <c r="AA410" s="2"/>
      <c r="AB410" s="2"/>
      <c r="AC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</row>
    <row r="411" spans="1:67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X411" s="2"/>
      <c r="Y411" s="2"/>
      <c r="Z411" s="2"/>
      <c r="AA411" s="2"/>
      <c r="AB411" s="2"/>
      <c r="AC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</row>
    <row r="412" spans="1:67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X412" s="2"/>
      <c r="Y412" s="2"/>
      <c r="Z412" s="2"/>
      <c r="AA412" s="2"/>
      <c r="AB412" s="2"/>
      <c r="AC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</row>
    <row r="413" spans="1:67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X413" s="2"/>
      <c r="Y413" s="2"/>
      <c r="Z413" s="2"/>
      <c r="AA413" s="2"/>
      <c r="AB413" s="2"/>
      <c r="AC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</row>
    <row r="414" spans="1:67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X414" s="2"/>
      <c r="Y414" s="2"/>
      <c r="Z414" s="2"/>
      <c r="AA414" s="2"/>
      <c r="AB414" s="2"/>
      <c r="AC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</row>
    <row r="415" spans="1:67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X415" s="2"/>
      <c r="Y415" s="2"/>
      <c r="Z415" s="2"/>
      <c r="AA415" s="2"/>
      <c r="AB415" s="2"/>
      <c r="AC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</row>
    <row r="416" spans="1:67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X416" s="2"/>
      <c r="Y416" s="2"/>
      <c r="Z416" s="2"/>
      <c r="AA416" s="2"/>
      <c r="AB416" s="2"/>
      <c r="AC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</row>
    <row r="417" spans="1:67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X417" s="2"/>
      <c r="Y417" s="2"/>
      <c r="Z417" s="2"/>
      <c r="AA417" s="2"/>
      <c r="AB417" s="2"/>
      <c r="AC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</row>
    <row r="418" spans="1:67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X418" s="2"/>
      <c r="Y418" s="2"/>
      <c r="Z418" s="2"/>
      <c r="AA418" s="2"/>
      <c r="AB418" s="2"/>
      <c r="AC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</row>
    <row r="419" spans="1:67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X419" s="2"/>
      <c r="Y419" s="2"/>
      <c r="Z419" s="2"/>
      <c r="AA419" s="2"/>
      <c r="AB419" s="2"/>
      <c r="AC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</row>
    <row r="420" spans="1:67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X420" s="2"/>
      <c r="Y420" s="2"/>
      <c r="Z420" s="2"/>
      <c r="AA420" s="2"/>
      <c r="AB420" s="2"/>
      <c r="AC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</row>
    <row r="421" spans="1:67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X421" s="2"/>
      <c r="Y421" s="2"/>
      <c r="Z421" s="2"/>
      <c r="AA421" s="2"/>
      <c r="AB421" s="2"/>
      <c r="AC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</row>
    <row r="422" spans="1:67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X422" s="2"/>
      <c r="Y422" s="2"/>
      <c r="Z422" s="2"/>
      <c r="AA422" s="2"/>
      <c r="AB422" s="2"/>
      <c r="AC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</row>
    <row r="423" spans="1:67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X423" s="2"/>
      <c r="Y423" s="2"/>
      <c r="Z423" s="2"/>
      <c r="AA423" s="2"/>
      <c r="AB423" s="2"/>
      <c r="AC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</row>
    <row r="424" spans="1:67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X424" s="2"/>
      <c r="Y424" s="2"/>
      <c r="Z424" s="2"/>
      <c r="AA424" s="2"/>
      <c r="AB424" s="2"/>
      <c r="AC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</row>
    <row r="425" spans="1:67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X425" s="2"/>
      <c r="Y425" s="2"/>
      <c r="Z425" s="2"/>
      <c r="AA425" s="2"/>
      <c r="AB425" s="2"/>
      <c r="AC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</row>
    <row r="426" spans="1:67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X426" s="2"/>
      <c r="Y426" s="2"/>
      <c r="Z426" s="2"/>
      <c r="AA426" s="2"/>
      <c r="AB426" s="2"/>
      <c r="AC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</row>
    <row r="427" spans="1:67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X427" s="2"/>
      <c r="Y427" s="2"/>
      <c r="Z427" s="2"/>
      <c r="AA427" s="2"/>
      <c r="AB427" s="2"/>
      <c r="AC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</row>
    <row r="428" spans="1:67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X428" s="2"/>
      <c r="Y428" s="2"/>
      <c r="Z428" s="2"/>
      <c r="AA428" s="2"/>
      <c r="AB428" s="2"/>
      <c r="AC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</row>
    <row r="429" spans="1:67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X429" s="2"/>
      <c r="Y429" s="2"/>
      <c r="Z429" s="2"/>
      <c r="AA429" s="2"/>
      <c r="AB429" s="2"/>
      <c r="AC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</row>
    <row r="430" spans="1:67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X430" s="2"/>
      <c r="Y430" s="2"/>
      <c r="Z430" s="2"/>
      <c r="AA430" s="2"/>
      <c r="AB430" s="2"/>
      <c r="AC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</row>
    <row r="431" spans="1:67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X431" s="2"/>
      <c r="Y431" s="2"/>
      <c r="Z431" s="2"/>
      <c r="AA431" s="2"/>
      <c r="AB431" s="2"/>
      <c r="AC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</row>
    <row r="432" spans="1:67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X432" s="2"/>
      <c r="Y432" s="2"/>
      <c r="Z432" s="2"/>
      <c r="AA432" s="2"/>
      <c r="AB432" s="2"/>
      <c r="AC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</row>
    <row r="433" spans="1:67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X433" s="2"/>
      <c r="Y433" s="2"/>
      <c r="Z433" s="2"/>
      <c r="AA433" s="2"/>
      <c r="AB433" s="2"/>
      <c r="AC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</row>
    <row r="434" spans="1:67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X434" s="2"/>
      <c r="Y434" s="2"/>
      <c r="Z434" s="2"/>
      <c r="AA434" s="2"/>
      <c r="AB434" s="2"/>
      <c r="AC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</row>
    <row r="435" spans="1:67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X435" s="2"/>
      <c r="Y435" s="2"/>
      <c r="Z435" s="2"/>
      <c r="AA435" s="2"/>
      <c r="AB435" s="2"/>
      <c r="AC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</row>
    <row r="436" spans="1:67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X436" s="2"/>
      <c r="Y436" s="2"/>
      <c r="Z436" s="2"/>
      <c r="AA436" s="2"/>
      <c r="AB436" s="2"/>
      <c r="AC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</row>
    <row r="437" spans="1:67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X437" s="2"/>
      <c r="Y437" s="2"/>
      <c r="Z437" s="2"/>
      <c r="AA437" s="2"/>
      <c r="AB437" s="2"/>
      <c r="AC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</row>
    <row r="438" spans="1:67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X438" s="2"/>
      <c r="Y438" s="2"/>
      <c r="Z438" s="2"/>
      <c r="AA438" s="2"/>
      <c r="AB438" s="2"/>
      <c r="AC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</row>
    <row r="439" spans="1:67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X439" s="2"/>
      <c r="Y439" s="2"/>
      <c r="Z439" s="2"/>
      <c r="AA439" s="2"/>
      <c r="AB439" s="2"/>
      <c r="AC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</row>
    <row r="440" spans="1:67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X440" s="2"/>
      <c r="Y440" s="2"/>
      <c r="Z440" s="2"/>
      <c r="AA440" s="2"/>
      <c r="AB440" s="2"/>
      <c r="AC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</row>
    <row r="441" spans="1:67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X441" s="2"/>
      <c r="Y441" s="2"/>
      <c r="Z441" s="2"/>
      <c r="AA441" s="2"/>
      <c r="AB441" s="2"/>
      <c r="AC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</row>
    <row r="442" spans="1:67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X442" s="2"/>
      <c r="Y442" s="2"/>
      <c r="Z442" s="2"/>
      <c r="AA442" s="2"/>
      <c r="AB442" s="2"/>
      <c r="AC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</row>
    <row r="443" spans="1:67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X443" s="2"/>
      <c r="Y443" s="2"/>
      <c r="Z443" s="2"/>
      <c r="AA443" s="2"/>
      <c r="AB443" s="2"/>
      <c r="AC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</row>
    <row r="444" spans="1:67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X444" s="2"/>
      <c r="Y444" s="2"/>
      <c r="Z444" s="2"/>
      <c r="AA444" s="2"/>
      <c r="AB444" s="2"/>
      <c r="AC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</row>
    <row r="445" spans="1:67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X445" s="2"/>
      <c r="Y445" s="2"/>
      <c r="Z445" s="2"/>
      <c r="AA445" s="2"/>
      <c r="AB445" s="2"/>
      <c r="AC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</row>
    <row r="446" spans="1:67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X446" s="2"/>
      <c r="Y446" s="2"/>
      <c r="Z446" s="2"/>
      <c r="AA446" s="2"/>
      <c r="AB446" s="2"/>
      <c r="AC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</row>
    <row r="447" spans="1:67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X447" s="2"/>
      <c r="Y447" s="2"/>
      <c r="Z447" s="2"/>
      <c r="AA447" s="2"/>
      <c r="AB447" s="2"/>
      <c r="AC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</row>
    <row r="448" spans="1:67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X448" s="2"/>
      <c r="Y448" s="2"/>
      <c r="Z448" s="2"/>
      <c r="AA448" s="2"/>
      <c r="AB448" s="2"/>
      <c r="AC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</row>
    <row r="449" spans="1:67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X449" s="2"/>
      <c r="Y449" s="2"/>
      <c r="Z449" s="2"/>
      <c r="AA449" s="2"/>
      <c r="AB449" s="2"/>
      <c r="AC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</row>
    <row r="450" spans="1:67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X450" s="2"/>
      <c r="Y450" s="2"/>
      <c r="Z450" s="2"/>
      <c r="AA450" s="2"/>
      <c r="AB450" s="2"/>
      <c r="AC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</row>
    <row r="451" spans="1:67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X451" s="2"/>
      <c r="Y451" s="2"/>
      <c r="Z451" s="2"/>
      <c r="AA451" s="2"/>
      <c r="AB451" s="2"/>
      <c r="AC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</row>
    <row r="452" spans="1:67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X452" s="2"/>
      <c r="Y452" s="2"/>
      <c r="Z452" s="2"/>
      <c r="AA452" s="2"/>
      <c r="AB452" s="2"/>
      <c r="AC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</row>
    <row r="453" spans="1:67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X453" s="2"/>
      <c r="Y453" s="2"/>
      <c r="Z453" s="2"/>
      <c r="AA453" s="2"/>
      <c r="AB453" s="2"/>
      <c r="AC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</row>
    <row r="454" spans="1:67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X454" s="2"/>
      <c r="Y454" s="2"/>
      <c r="Z454" s="2"/>
      <c r="AA454" s="2"/>
      <c r="AB454" s="2"/>
      <c r="AC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</row>
    <row r="455" spans="1:67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X455" s="2"/>
      <c r="Y455" s="2"/>
      <c r="Z455" s="2"/>
      <c r="AA455" s="2"/>
      <c r="AB455" s="2"/>
      <c r="AC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</row>
    <row r="456" spans="1:67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X456" s="2"/>
      <c r="Y456" s="2"/>
      <c r="Z456" s="2"/>
      <c r="AA456" s="2"/>
      <c r="AB456" s="2"/>
      <c r="AC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</row>
    <row r="457" spans="1:67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X457" s="2"/>
      <c r="Y457" s="2"/>
      <c r="Z457" s="2"/>
      <c r="AA457" s="2"/>
      <c r="AB457" s="2"/>
      <c r="AC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</row>
    <row r="458" spans="1:67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X458" s="2"/>
      <c r="Y458" s="2"/>
      <c r="Z458" s="2"/>
      <c r="AA458" s="2"/>
      <c r="AB458" s="2"/>
      <c r="AC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</row>
    <row r="459" spans="1:67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X459" s="2"/>
      <c r="Y459" s="2"/>
      <c r="Z459" s="2"/>
      <c r="AA459" s="2"/>
      <c r="AB459" s="2"/>
      <c r="AC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</row>
    <row r="460" spans="1:67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X460" s="2"/>
      <c r="Y460" s="2"/>
      <c r="Z460" s="2"/>
      <c r="AA460" s="2"/>
      <c r="AB460" s="2"/>
      <c r="AC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</row>
    <row r="461" spans="1:67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X461" s="2"/>
      <c r="Y461" s="2"/>
      <c r="Z461" s="2"/>
      <c r="AA461" s="2"/>
      <c r="AB461" s="2"/>
      <c r="AC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</row>
    <row r="462" spans="1:67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X462" s="2"/>
      <c r="Y462" s="2"/>
      <c r="Z462" s="2"/>
      <c r="AA462" s="2"/>
      <c r="AB462" s="2"/>
      <c r="AC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</row>
    <row r="463" spans="1:67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X463" s="2"/>
      <c r="Y463" s="2"/>
      <c r="Z463" s="2"/>
      <c r="AA463" s="2"/>
      <c r="AB463" s="2"/>
      <c r="AC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</row>
    <row r="464" spans="1:67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X464" s="2"/>
      <c r="Y464" s="2"/>
      <c r="Z464" s="2"/>
      <c r="AA464" s="2"/>
      <c r="AB464" s="2"/>
      <c r="AC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</row>
    <row r="465" spans="1:67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X465" s="2"/>
      <c r="Y465" s="2"/>
      <c r="Z465" s="2"/>
      <c r="AA465" s="2"/>
      <c r="AB465" s="2"/>
      <c r="AC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</row>
    <row r="466" spans="1:67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X466" s="2"/>
      <c r="Y466" s="2"/>
      <c r="Z466" s="2"/>
      <c r="AA466" s="2"/>
      <c r="AB466" s="2"/>
      <c r="AC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</row>
    <row r="467" spans="1:67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X467" s="2"/>
      <c r="Y467" s="2"/>
      <c r="Z467" s="2"/>
      <c r="AA467" s="2"/>
      <c r="AB467" s="2"/>
      <c r="AC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</row>
    <row r="468" spans="1:67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X468" s="2"/>
      <c r="Y468" s="2"/>
      <c r="Z468" s="2"/>
      <c r="AA468" s="2"/>
      <c r="AB468" s="2"/>
      <c r="AC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</row>
    <row r="469" spans="1:67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X469" s="2"/>
      <c r="Y469" s="2"/>
      <c r="Z469" s="2"/>
      <c r="AA469" s="2"/>
      <c r="AB469" s="2"/>
      <c r="AC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</row>
    <row r="470" spans="1:67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X470" s="2"/>
      <c r="Y470" s="2"/>
      <c r="Z470" s="2"/>
      <c r="AA470" s="2"/>
      <c r="AB470" s="2"/>
      <c r="AC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</row>
    <row r="471" spans="1:67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X471" s="2"/>
      <c r="Y471" s="2"/>
      <c r="Z471" s="2"/>
      <c r="AA471" s="2"/>
      <c r="AB471" s="2"/>
      <c r="AC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</row>
    <row r="472" spans="1:67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X472" s="2"/>
      <c r="Y472" s="2"/>
      <c r="Z472" s="2"/>
      <c r="AA472" s="2"/>
      <c r="AB472" s="2"/>
      <c r="AC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</row>
    <row r="473" spans="1:67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X473" s="2"/>
      <c r="Y473" s="2"/>
      <c r="Z473" s="2"/>
      <c r="AA473" s="2"/>
      <c r="AB473" s="2"/>
      <c r="AC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</row>
    <row r="474" spans="1:67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X474" s="2"/>
      <c r="Y474" s="2"/>
      <c r="Z474" s="2"/>
      <c r="AA474" s="2"/>
      <c r="AB474" s="2"/>
      <c r="AC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</row>
    <row r="475" spans="1:67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X475" s="2"/>
      <c r="Y475" s="2"/>
      <c r="Z475" s="2"/>
      <c r="AA475" s="2"/>
      <c r="AB475" s="2"/>
      <c r="AC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</row>
    <row r="476" spans="1:67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X476" s="2"/>
      <c r="Y476" s="2"/>
      <c r="Z476" s="2"/>
      <c r="AA476" s="2"/>
      <c r="AB476" s="2"/>
      <c r="AC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</row>
    <row r="477" spans="1:67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X477" s="2"/>
      <c r="Y477" s="2"/>
      <c r="Z477" s="2"/>
      <c r="AA477" s="2"/>
      <c r="AB477" s="2"/>
      <c r="AC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</row>
    <row r="478" spans="1:67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X478" s="2"/>
      <c r="Y478" s="2"/>
      <c r="Z478" s="2"/>
      <c r="AA478" s="2"/>
      <c r="AB478" s="2"/>
      <c r="AC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</row>
    <row r="479" spans="1:67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X479" s="2"/>
      <c r="Y479" s="2"/>
      <c r="Z479" s="2"/>
      <c r="AA479" s="2"/>
      <c r="AB479" s="2"/>
      <c r="AC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</row>
    <row r="480" spans="1:67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X480" s="2"/>
      <c r="Y480" s="2"/>
      <c r="Z480" s="2"/>
      <c r="AA480" s="2"/>
      <c r="AB480" s="2"/>
      <c r="AC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</row>
    <row r="481" spans="1:67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X481" s="2"/>
      <c r="Y481" s="2"/>
      <c r="Z481" s="2"/>
      <c r="AA481" s="2"/>
      <c r="AB481" s="2"/>
      <c r="AC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</row>
    <row r="482" spans="1:67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X482" s="2"/>
      <c r="Y482" s="2"/>
      <c r="Z482" s="2"/>
      <c r="AA482" s="2"/>
      <c r="AB482" s="2"/>
      <c r="AC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</row>
    <row r="483" spans="1:67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X483" s="2"/>
      <c r="Y483" s="2"/>
      <c r="Z483" s="2"/>
      <c r="AA483" s="2"/>
      <c r="AB483" s="2"/>
      <c r="AC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</row>
    <row r="484" spans="1:67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X484" s="2"/>
      <c r="Y484" s="2"/>
      <c r="Z484" s="2"/>
      <c r="AA484" s="2"/>
      <c r="AB484" s="2"/>
      <c r="AC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</row>
    <row r="485" spans="1:67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X485" s="2"/>
      <c r="Y485" s="2"/>
      <c r="Z485" s="2"/>
      <c r="AA485" s="2"/>
      <c r="AB485" s="2"/>
      <c r="AC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</row>
    <row r="486" spans="1:67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X486" s="2"/>
      <c r="Y486" s="2"/>
      <c r="Z486" s="2"/>
      <c r="AA486" s="2"/>
      <c r="AB486" s="2"/>
      <c r="AC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</row>
    <row r="487" spans="1:67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X487" s="2"/>
      <c r="Y487" s="2"/>
      <c r="Z487" s="2"/>
      <c r="AA487" s="2"/>
      <c r="AB487" s="2"/>
      <c r="AC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</row>
    <row r="488" spans="1:67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X488" s="2"/>
      <c r="Y488" s="2"/>
      <c r="Z488" s="2"/>
      <c r="AA488" s="2"/>
      <c r="AB488" s="2"/>
      <c r="AC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</row>
    <row r="489" spans="1:67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X489" s="2"/>
      <c r="Y489" s="2"/>
      <c r="Z489" s="2"/>
      <c r="AA489" s="2"/>
      <c r="AB489" s="2"/>
      <c r="AC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</row>
    <row r="490" spans="1:67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X490" s="2"/>
      <c r="Y490" s="2"/>
      <c r="Z490" s="2"/>
      <c r="AA490" s="2"/>
      <c r="AB490" s="2"/>
      <c r="AC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</row>
    <row r="491" spans="1:67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X491" s="2"/>
      <c r="Y491" s="2"/>
      <c r="Z491" s="2"/>
      <c r="AA491" s="2"/>
      <c r="AB491" s="2"/>
      <c r="AC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</row>
    <row r="492" spans="1:67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X492" s="2"/>
      <c r="Y492" s="2"/>
      <c r="Z492" s="2"/>
      <c r="AA492" s="2"/>
      <c r="AB492" s="2"/>
      <c r="AC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</row>
    <row r="493" spans="1:67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X493" s="2"/>
      <c r="Y493" s="2"/>
      <c r="Z493" s="2"/>
      <c r="AA493" s="2"/>
      <c r="AB493" s="2"/>
      <c r="AC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</row>
    <row r="494" spans="1:67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X494" s="2"/>
      <c r="Y494" s="2"/>
      <c r="Z494" s="2"/>
      <c r="AA494" s="2"/>
      <c r="AB494" s="2"/>
      <c r="AC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</row>
    <row r="495" spans="1:67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X495" s="2"/>
      <c r="Y495" s="2"/>
      <c r="Z495" s="2"/>
      <c r="AA495" s="2"/>
      <c r="AB495" s="2"/>
      <c r="AC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</row>
    <row r="496" spans="1:67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X496" s="2"/>
      <c r="Y496" s="2"/>
      <c r="Z496" s="2"/>
      <c r="AA496" s="2"/>
      <c r="AB496" s="2"/>
      <c r="AC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</row>
    <row r="497" spans="1:67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X497" s="2"/>
      <c r="Y497" s="2"/>
      <c r="Z497" s="2"/>
      <c r="AA497" s="2"/>
      <c r="AB497" s="2"/>
      <c r="AC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</row>
    <row r="498" spans="1:67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X498" s="2"/>
      <c r="Y498" s="2"/>
      <c r="Z498" s="2"/>
      <c r="AA498" s="2"/>
      <c r="AB498" s="2"/>
      <c r="AC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</row>
    <row r="499" spans="1:67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X499" s="2"/>
      <c r="Y499" s="2"/>
      <c r="Z499" s="2"/>
      <c r="AA499" s="2"/>
      <c r="AB499" s="2"/>
      <c r="AC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</row>
    <row r="500" spans="1:67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X500" s="2"/>
      <c r="Y500" s="2"/>
      <c r="Z500" s="2"/>
      <c r="AA500" s="2"/>
      <c r="AB500" s="2"/>
      <c r="AC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</row>
    <row r="501" spans="1:67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X501" s="2"/>
      <c r="Y501" s="2"/>
      <c r="Z501" s="2"/>
      <c r="AA501" s="2"/>
      <c r="AB501" s="2"/>
      <c r="AC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</row>
    <row r="502" spans="1:67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X502" s="2"/>
      <c r="Y502" s="2"/>
      <c r="Z502" s="2"/>
      <c r="AA502" s="2"/>
      <c r="AB502" s="2"/>
      <c r="AC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</row>
    <row r="503" spans="1:67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X503" s="2"/>
      <c r="Y503" s="2"/>
      <c r="Z503" s="2"/>
      <c r="AA503" s="2"/>
      <c r="AB503" s="2"/>
      <c r="AC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</row>
    <row r="504" spans="1:67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X504" s="2"/>
      <c r="Y504" s="2"/>
      <c r="Z504" s="2"/>
      <c r="AA504" s="2"/>
      <c r="AB504" s="2"/>
      <c r="AC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</row>
    <row r="505" spans="1:67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X505" s="2"/>
      <c r="Y505" s="2"/>
      <c r="Z505" s="2"/>
      <c r="AA505" s="2"/>
      <c r="AB505" s="2"/>
      <c r="AC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</row>
    <row r="506" spans="1:67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X506" s="2"/>
      <c r="Y506" s="2"/>
      <c r="Z506" s="2"/>
      <c r="AA506" s="2"/>
      <c r="AB506" s="2"/>
      <c r="AC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</row>
    <row r="507" spans="1:67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X507" s="2"/>
      <c r="Y507" s="2"/>
      <c r="Z507" s="2"/>
      <c r="AA507" s="2"/>
      <c r="AB507" s="2"/>
      <c r="AC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</row>
    <row r="508" spans="1:67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X508" s="2"/>
      <c r="Y508" s="2"/>
      <c r="Z508" s="2"/>
      <c r="AA508" s="2"/>
      <c r="AB508" s="2"/>
      <c r="AC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</row>
    <row r="509" spans="1:67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X509" s="2"/>
      <c r="Y509" s="2"/>
      <c r="Z509" s="2"/>
      <c r="AA509" s="2"/>
      <c r="AB509" s="2"/>
      <c r="AC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</row>
    <row r="510" spans="1:67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X510" s="2"/>
      <c r="Y510" s="2"/>
      <c r="Z510" s="2"/>
      <c r="AA510" s="2"/>
      <c r="AB510" s="2"/>
      <c r="AC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</row>
    <row r="511" spans="1:67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X511" s="2"/>
      <c r="Y511" s="2"/>
      <c r="Z511" s="2"/>
      <c r="AA511" s="2"/>
      <c r="AB511" s="2"/>
      <c r="AC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</row>
    <row r="512" spans="1:67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X512" s="2"/>
      <c r="Y512" s="2"/>
      <c r="Z512" s="2"/>
      <c r="AA512" s="2"/>
      <c r="AB512" s="2"/>
      <c r="AC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</row>
    <row r="513" spans="1:67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X513" s="2"/>
      <c r="Y513" s="2"/>
      <c r="Z513" s="2"/>
      <c r="AA513" s="2"/>
      <c r="AB513" s="2"/>
      <c r="AC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</row>
    <row r="514" spans="1:67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X514" s="2"/>
      <c r="Y514" s="2"/>
      <c r="Z514" s="2"/>
      <c r="AA514" s="2"/>
      <c r="AB514" s="2"/>
      <c r="AC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</row>
    <row r="515" spans="1:67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X515" s="2"/>
      <c r="Y515" s="2"/>
      <c r="Z515" s="2"/>
      <c r="AA515" s="2"/>
      <c r="AB515" s="2"/>
      <c r="AC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</row>
    <row r="516" spans="1:67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X516" s="2"/>
      <c r="Y516" s="2"/>
      <c r="Z516" s="2"/>
      <c r="AA516" s="2"/>
      <c r="AB516" s="2"/>
      <c r="AC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</row>
    <row r="517" spans="1:67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X517" s="2"/>
      <c r="Y517" s="2"/>
      <c r="Z517" s="2"/>
      <c r="AA517" s="2"/>
      <c r="AB517" s="2"/>
      <c r="AC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</row>
    <row r="518" spans="1:67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X518" s="2"/>
      <c r="Y518" s="2"/>
      <c r="Z518" s="2"/>
      <c r="AA518" s="2"/>
      <c r="AB518" s="2"/>
      <c r="AC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</row>
    <row r="519" spans="1:67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X519" s="2"/>
      <c r="Y519" s="2"/>
      <c r="Z519" s="2"/>
      <c r="AA519" s="2"/>
      <c r="AB519" s="2"/>
      <c r="AC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</row>
    <row r="520" spans="1:67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X520" s="2"/>
      <c r="Y520" s="2"/>
      <c r="Z520" s="2"/>
      <c r="AA520" s="2"/>
      <c r="AB520" s="2"/>
      <c r="AC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</row>
    <row r="521" spans="1:67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X521" s="2"/>
      <c r="Y521" s="2"/>
      <c r="Z521" s="2"/>
      <c r="AA521" s="2"/>
      <c r="AB521" s="2"/>
      <c r="AC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</row>
    <row r="522" spans="1:67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X522" s="2"/>
      <c r="Y522" s="2"/>
      <c r="Z522" s="2"/>
      <c r="AA522" s="2"/>
      <c r="AB522" s="2"/>
      <c r="AC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</row>
    <row r="523" spans="1:67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X523" s="2"/>
      <c r="Y523" s="2"/>
      <c r="Z523" s="2"/>
      <c r="AA523" s="2"/>
      <c r="AB523" s="2"/>
      <c r="AC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</row>
    <row r="524" spans="1:67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X524" s="2"/>
      <c r="Y524" s="2"/>
      <c r="Z524" s="2"/>
      <c r="AA524" s="2"/>
      <c r="AB524" s="2"/>
      <c r="AC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</row>
    <row r="525" spans="1:67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X525" s="2"/>
      <c r="Y525" s="2"/>
      <c r="Z525" s="2"/>
      <c r="AA525" s="2"/>
      <c r="AB525" s="2"/>
      <c r="AC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</row>
    <row r="526" spans="1:67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X526" s="2"/>
      <c r="Y526" s="2"/>
      <c r="Z526" s="2"/>
      <c r="AA526" s="2"/>
      <c r="AB526" s="2"/>
      <c r="AC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</row>
    <row r="527" spans="1:67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X527" s="2"/>
      <c r="Y527" s="2"/>
      <c r="Z527" s="2"/>
      <c r="AA527" s="2"/>
      <c r="AB527" s="2"/>
      <c r="AC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</row>
    <row r="528" spans="1:67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X528" s="2"/>
      <c r="Y528" s="2"/>
      <c r="Z528" s="2"/>
      <c r="AA528" s="2"/>
      <c r="AB528" s="2"/>
      <c r="AC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</row>
    <row r="529" spans="1:67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X529" s="2"/>
      <c r="Y529" s="2"/>
      <c r="Z529" s="2"/>
      <c r="AA529" s="2"/>
      <c r="AB529" s="2"/>
      <c r="AC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</row>
    <row r="530" spans="1:67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X530" s="2"/>
      <c r="Y530" s="2"/>
      <c r="Z530" s="2"/>
      <c r="AA530" s="2"/>
      <c r="AB530" s="2"/>
      <c r="AC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</row>
    <row r="531" spans="1:67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X531" s="2"/>
      <c r="Y531" s="2"/>
      <c r="Z531" s="2"/>
      <c r="AA531" s="2"/>
      <c r="AB531" s="2"/>
      <c r="AC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</row>
    <row r="532" spans="1:67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X532" s="2"/>
      <c r="Y532" s="2"/>
      <c r="Z532" s="2"/>
      <c r="AA532" s="2"/>
      <c r="AB532" s="2"/>
      <c r="AC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</row>
    <row r="533" spans="1:67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X533" s="2"/>
      <c r="Y533" s="2"/>
      <c r="Z533" s="2"/>
      <c r="AA533" s="2"/>
      <c r="AB533" s="2"/>
      <c r="AC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</row>
    <row r="534" spans="1:67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X534" s="2"/>
      <c r="Y534" s="2"/>
      <c r="Z534" s="2"/>
      <c r="AA534" s="2"/>
      <c r="AB534" s="2"/>
      <c r="AC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</row>
    <row r="535" spans="1:67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X535" s="2"/>
      <c r="Y535" s="2"/>
      <c r="Z535" s="2"/>
      <c r="AA535" s="2"/>
      <c r="AB535" s="2"/>
      <c r="AC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</row>
    <row r="536" spans="1:67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X536" s="2"/>
      <c r="Y536" s="2"/>
      <c r="Z536" s="2"/>
      <c r="AA536" s="2"/>
      <c r="AB536" s="2"/>
      <c r="AC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</row>
    <row r="537" spans="1:67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X537" s="2"/>
      <c r="Y537" s="2"/>
      <c r="Z537" s="2"/>
      <c r="AA537" s="2"/>
      <c r="AB537" s="2"/>
      <c r="AC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</row>
    <row r="538" spans="1:67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X538" s="2"/>
      <c r="Y538" s="2"/>
      <c r="Z538" s="2"/>
      <c r="AA538" s="2"/>
      <c r="AB538" s="2"/>
      <c r="AC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</row>
    <row r="539" spans="1:67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X539" s="2"/>
      <c r="Y539" s="2"/>
      <c r="Z539" s="2"/>
      <c r="AA539" s="2"/>
      <c r="AB539" s="2"/>
      <c r="AC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</row>
    <row r="540" spans="1:67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X540" s="2"/>
      <c r="Y540" s="2"/>
      <c r="Z540" s="2"/>
      <c r="AA540" s="2"/>
      <c r="AB540" s="2"/>
      <c r="AC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</row>
    <row r="541" spans="1:67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X541" s="2"/>
      <c r="Y541" s="2"/>
      <c r="Z541" s="2"/>
      <c r="AA541" s="2"/>
      <c r="AB541" s="2"/>
      <c r="AC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</row>
    <row r="542" spans="1:67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X542" s="2"/>
      <c r="Y542" s="2"/>
      <c r="Z542" s="2"/>
      <c r="AA542" s="2"/>
      <c r="AB542" s="2"/>
      <c r="AC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</row>
    <row r="543" spans="1:67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X543" s="2"/>
      <c r="Y543" s="2"/>
      <c r="Z543" s="2"/>
      <c r="AA543" s="2"/>
      <c r="AB543" s="2"/>
      <c r="AC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</row>
    <row r="544" spans="1:67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X544" s="2"/>
      <c r="Y544" s="2"/>
      <c r="Z544" s="2"/>
      <c r="AA544" s="2"/>
      <c r="AB544" s="2"/>
      <c r="AC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</row>
    <row r="545" spans="1:67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X545" s="2"/>
      <c r="Y545" s="2"/>
      <c r="Z545" s="2"/>
      <c r="AA545" s="2"/>
      <c r="AB545" s="2"/>
      <c r="AC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</row>
    <row r="546" spans="1:67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X546" s="2"/>
      <c r="Y546" s="2"/>
      <c r="Z546" s="2"/>
      <c r="AA546" s="2"/>
      <c r="AB546" s="2"/>
      <c r="AC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</row>
    <row r="547" spans="1:67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X547" s="2"/>
      <c r="Y547" s="2"/>
      <c r="Z547" s="2"/>
      <c r="AA547" s="2"/>
      <c r="AB547" s="2"/>
      <c r="AC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</row>
    <row r="548" spans="1:67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X548" s="2"/>
      <c r="Y548" s="2"/>
      <c r="Z548" s="2"/>
      <c r="AA548" s="2"/>
      <c r="AB548" s="2"/>
      <c r="AC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</row>
    <row r="549" spans="1:67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X549" s="2"/>
      <c r="Y549" s="2"/>
      <c r="Z549" s="2"/>
      <c r="AA549" s="2"/>
      <c r="AB549" s="2"/>
      <c r="AC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</row>
    <row r="550" spans="1:67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X550" s="2"/>
      <c r="Y550" s="2"/>
      <c r="Z550" s="2"/>
      <c r="AA550" s="2"/>
      <c r="AB550" s="2"/>
      <c r="AC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</row>
    <row r="551" spans="1:67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X551" s="2"/>
      <c r="Y551" s="2"/>
      <c r="Z551" s="2"/>
      <c r="AA551" s="2"/>
      <c r="AB551" s="2"/>
      <c r="AC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</row>
    <row r="552" spans="1:67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X552" s="2"/>
      <c r="Y552" s="2"/>
      <c r="Z552" s="2"/>
      <c r="AA552" s="2"/>
      <c r="AB552" s="2"/>
      <c r="AC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</row>
    <row r="553" spans="1:67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X553" s="2"/>
      <c r="Y553" s="2"/>
      <c r="Z553" s="2"/>
      <c r="AA553" s="2"/>
      <c r="AB553" s="2"/>
      <c r="AC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</row>
    <row r="554" spans="1:67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X554" s="2"/>
      <c r="Y554" s="2"/>
      <c r="Z554" s="2"/>
      <c r="AA554" s="2"/>
      <c r="AB554" s="2"/>
      <c r="AC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</row>
    <row r="555" spans="1:67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X555" s="2"/>
      <c r="Y555" s="2"/>
      <c r="Z555" s="2"/>
      <c r="AA555" s="2"/>
      <c r="AB555" s="2"/>
      <c r="AC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</row>
    <row r="556" spans="1:67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X556" s="2"/>
      <c r="Y556" s="2"/>
      <c r="Z556" s="2"/>
      <c r="AA556" s="2"/>
      <c r="AB556" s="2"/>
      <c r="AC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</row>
    <row r="557" spans="1:67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X557" s="2"/>
      <c r="Y557" s="2"/>
      <c r="Z557" s="2"/>
      <c r="AA557" s="2"/>
      <c r="AB557" s="2"/>
      <c r="AC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</row>
    <row r="558" spans="1:67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X558" s="2"/>
      <c r="Y558" s="2"/>
      <c r="Z558" s="2"/>
      <c r="AA558" s="2"/>
      <c r="AB558" s="2"/>
      <c r="AC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</row>
    <row r="559" spans="1:67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X559" s="2"/>
      <c r="Y559" s="2"/>
      <c r="Z559" s="2"/>
      <c r="AA559" s="2"/>
      <c r="AB559" s="2"/>
      <c r="AC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</row>
    <row r="560" spans="1:67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X560" s="2"/>
      <c r="Y560" s="2"/>
      <c r="Z560" s="2"/>
      <c r="AA560" s="2"/>
      <c r="AB560" s="2"/>
      <c r="AC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</row>
    <row r="561" spans="1:67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X561" s="2"/>
      <c r="Y561" s="2"/>
      <c r="Z561" s="2"/>
      <c r="AA561" s="2"/>
      <c r="AB561" s="2"/>
      <c r="AC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</row>
    <row r="562" spans="1:67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X562" s="2"/>
      <c r="Y562" s="2"/>
      <c r="Z562" s="2"/>
      <c r="AA562" s="2"/>
      <c r="AB562" s="2"/>
      <c r="AC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</row>
    <row r="563" spans="1:67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X563" s="2"/>
      <c r="Y563" s="2"/>
      <c r="Z563" s="2"/>
      <c r="AA563" s="2"/>
      <c r="AB563" s="2"/>
      <c r="AC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</row>
    <row r="564" spans="1:67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X564" s="2"/>
      <c r="Y564" s="2"/>
      <c r="Z564" s="2"/>
      <c r="AA564" s="2"/>
      <c r="AB564" s="2"/>
      <c r="AC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</row>
    <row r="565" spans="1:67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X565" s="2"/>
      <c r="Y565" s="2"/>
      <c r="Z565" s="2"/>
      <c r="AA565" s="2"/>
      <c r="AB565" s="2"/>
      <c r="AC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</row>
    <row r="566" spans="1:67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X566" s="2"/>
      <c r="Y566" s="2"/>
      <c r="Z566" s="2"/>
      <c r="AA566" s="2"/>
      <c r="AB566" s="2"/>
      <c r="AC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</row>
    <row r="567" spans="1:67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X567" s="2"/>
      <c r="Y567" s="2"/>
      <c r="Z567" s="2"/>
      <c r="AA567" s="2"/>
      <c r="AB567" s="2"/>
      <c r="AC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</row>
    <row r="568" spans="1:67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X568" s="2"/>
      <c r="Y568" s="2"/>
      <c r="Z568" s="2"/>
      <c r="AA568" s="2"/>
      <c r="AB568" s="2"/>
      <c r="AC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</row>
    <row r="569" spans="1:67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X569" s="2"/>
      <c r="Y569" s="2"/>
      <c r="Z569" s="2"/>
      <c r="AA569" s="2"/>
      <c r="AB569" s="2"/>
      <c r="AC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</row>
    <row r="570" spans="1:67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X570" s="2"/>
      <c r="Y570" s="2"/>
      <c r="Z570" s="2"/>
      <c r="AA570" s="2"/>
      <c r="AB570" s="2"/>
      <c r="AC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</row>
    <row r="571" spans="1:67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X571" s="2"/>
      <c r="Y571" s="2"/>
      <c r="Z571" s="2"/>
      <c r="AA571" s="2"/>
      <c r="AB571" s="2"/>
      <c r="AC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</row>
    <row r="572" spans="1:67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X572" s="2"/>
      <c r="Y572" s="2"/>
      <c r="Z572" s="2"/>
      <c r="AA572" s="2"/>
      <c r="AB572" s="2"/>
      <c r="AC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</row>
    <row r="573" spans="1:67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X573" s="2"/>
      <c r="Y573" s="2"/>
      <c r="Z573" s="2"/>
      <c r="AA573" s="2"/>
      <c r="AB573" s="2"/>
      <c r="AC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</row>
    <row r="574" spans="1:67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X574" s="2"/>
      <c r="Y574" s="2"/>
      <c r="Z574" s="2"/>
      <c r="AA574" s="2"/>
      <c r="AB574" s="2"/>
      <c r="AC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</row>
    <row r="575" spans="1:67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X575" s="2"/>
      <c r="Y575" s="2"/>
      <c r="Z575" s="2"/>
      <c r="AA575" s="2"/>
      <c r="AB575" s="2"/>
      <c r="AC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</row>
    <row r="576" spans="1:67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X576" s="2"/>
      <c r="Y576" s="2"/>
      <c r="Z576" s="2"/>
      <c r="AA576" s="2"/>
      <c r="AB576" s="2"/>
      <c r="AC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</row>
    <row r="577" spans="1:67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X577" s="2"/>
      <c r="Y577" s="2"/>
      <c r="Z577" s="2"/>
      <c r="AA577" s="2"/>
      <c r="AB577" s="2"/>
      <c r="AC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</row>
    <row r="578" spans="1:67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X578" s="2"/>
      <c r="Y578" s="2"/>
      <c r="Z578" s="2"/>
      <c r="AA578" s="2"/>
      <c r="AB578" s="2"/>
      <c r="AC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</row>
    <row r="579" spans="1:67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X579" s="2"/>
      <c r="Y579" s="2"/>
      <c r="Z579" s="2"/>
      <c r="AA579" s="2"/>
      <c r="AB579" s="2"/>
      <c r="AC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</row>
    <row r="580" spans="1:67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X580" s="2"/>
      <c r="Y580" s="2"/>
      <c r="Z580" s="2"/>
      <c r="AA580" s="2"/>
      <c r="AB580" s="2"/>
      <c r="AC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</row>
    <row r="581" spans="1:67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X581" s="2"/>
      <c r="Y581" s="2"/>
      <c r="Z581" s="2"/>
      <c r="AA581" s="2"/>
      <c r="AB581" s="2"/>
      <c r="AC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</row>
    <row r="582" spans="1:67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X582" s="2"/>
      <c r="Y582" s="2"/>
      <c r="Z582" s="2"/>
      <c r="AA582" s="2"/>
      <c r="AB582" s="2"/>
      <c r="AC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</row>
    <row r="583" spans="1:67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X583" s="2"/>
      <c r="Y583" s="2"/>
      <c r="Z583" s="2"/>
      <c r="AA583" s="2"/>
      <c r="AB583" s="2"/>
      <c r="AC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</row>
    <row r="584" spans="1:67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X584" s="2"/>
      <c r="Y584" s="2"/>
      <c r="Z584" s="2"/>
      <c r="AA584" s="2"/>
      <c r="AB584" s="2"/>
      <c r="AC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</row>
    <row r="585" spans="1:67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X585" s="2"/>
      <c r="Y585" s="2"/>
      <c r="Z585" s="2"/>
      <c r="AA585" s="2"/>
      <c r="AB585" s="2"/>
      <c r="AC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</row>
    <row r="586" spans="1:67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X586" s="2"/>
      <c r="Y586" s="2"/>
      <c r="Z586" s="2"/>
      <c r="AA586" s="2"/>
      <c r="AB586" s="2"/>
      <c r="AC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</row>
    <row r="587" spans="1:67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X587" s="2"/>
      <c r="Y587" s="2"/>
      <c r="Z587" s="2"/>
      <c r="AA587" s="2"/>
      <c r="AB587" s="2"/>
      <c r="AC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</row>
    <row r="588" spans="1:67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X588" s="2"/>
      <c r="Y588" s="2"/>
      <c r="Z588" s="2"/>
      <c r="AA588" s="2"/>
      <c r="AB588" s="2"/>
      <c r="AC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</row>
    <row r="589" spans="1:67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X589" s="2"/>
      <c r="Y589" s="2"/>
      <c r="Z589" s="2"/>
      <c r="AA589" s="2"/>
      <c r="AB589" s="2"/>
      <c r="AC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</row>
    <row r="590" spans="1:67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X590" s="2"/>
      <c r="Y590" s="2"/>
      <c r="Z590" s="2"/>
      <c r="AA590" s="2"/>
      <c r="AB590" s="2"/>
      <c r="AC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</row>
    <row r="591" spans="1:67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X591" s="2"/>
      <c r="Y591" s="2"/>
      <c r="Z591" s="2"/>
      <c r="AA591" s="2"/>
      <c r="AB591" s="2"/>
      <c r="AC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</row>
    <row r="592" spans="1:67" x14ac:dyDescent="0.35">
      <c r="A592" s="2"/>
      <c r="B592" s="2"/>
      <c r="C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</row>
    <row r="593" spans="1:67" x14ac:dyDescent="0.35">
      <c r="A593" s="2"/>
      <c r="B593" s="2"/>
      <c r="C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</row>
    <row r="594" spans="1:67" x14ac:dyDescent="0.35">
      <c r="A594" s="2"/>
      <c r="B594" s="2"/>
      <c r="C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</row>
    <row r="595" spans="1:67" x14ac:dyDescent="0.35">
      <c r="A595" s="2"/>
      <c r="B595" s="2"/>
      <c r="C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</row>
    <row r="596" spans="1:67" x14ac:dyDescent="0.35">
      <c r="A596" s="2"/>
      <c r="B596" s="2"/>
      <c r="C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</row>
    <row r="597" spans="1:67" x14ac:dyDescent="0.35">
      <c r="A597" s="2"/>
      <c r="B597" s="2"/>
      <c r="C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</row>
    <row r="598" spans="1:67" x14ac:dyDescent="0.35">
      <c r="A598" s="2"/>
      <c r="B598" s="2"/>
      <c r="C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</row>
    <row r="599" spans="1:67" x14ac:dyDescent="0.35">
      <c r="A599" s="2"/>
      <c r="B599" s="2"/>
      <c r="C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</row>
    <row r="600" spans="1:67" x14ac:dyDescent="0.35">
      <c r="A600" s="2"/>
      <c r="B600" s="2"/>
      <c r="C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</row>
    <row r="601" spans="1:67" x14ac:dyDescent="0.35">
      <c r="A601" s="2"/>
      <c r="B601" s="2"/>
      <c r="C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</row>
    <row r="602" spans="1:67" x14ac:dyDescent="0.35">
      <c r="A602" s="2"/>
      <c r="B602" s="2"/>
      <c r="C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</row>
    <row r="603" spans="1:67" x14ac:dyDescent="0.35">
      <c r="A603" s="2"/>
      <c r="B603" s="2"/>
      <c r="C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</row>
    <row r="604" spans="1:67" x14ac:dyDescent="0.35">
      <c r="A604" s="2"/>
      <c r="B604" s="2"/>
      <c r="C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</row>
    <row r="605" spans="1:67" x14ac:dyDescent="0.35">
      <c r="A605" s="2"/>
      <c r="B605" s="2"/>
      <c r="C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</row>
    <row r="606" spans="1:67" x14ac:dyDescent="0.35">
      <c r="A606" s="2"/>
      <c r="B606" s="2"/>
      <c r="C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</row>
    <row r="607" spans="1:67" x14ac:dyDescent="0.35">
      <c r="A607" s="2"/>
      <c r="B607" s="2"/>
      <c r="C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</row>
    <row r="608" spans="1:67" x14ac:dyDescent="0.35">
      <c r="A608" s="2"/>
      <c r="B608" s="2"/>
      <c r="C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</row>
    <row r="609" spans="1:67" x14ac:dyDescent="0.35">
      <c r="A609" s="2"/>
      <c r="B609" s="2"/>
      <c r="C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</row>
    <row r="610" spans="1:67" x14ac:dyDescent="0.35">
      <c r="A610" s="2"/>
      <c r="B610" s="2"/>
      <c r="C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</row>
    <row r="611" spans="1:67" x14ac:dyDescent="0.35">
      <c r="A611" s="2"/>
      <c r="B611" s="2"/>
      <c r="C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</row>
    <row r="612" spans="1:67" x14ac:dyDescent="0.35">
      <c r="A612" s="2"/>
      <c r="B612" s="2"/>
      <c r="C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</row>
    <row r="613" spans="1:67" x14ac:dyDescent="0.35">
      <c r="A613" s="2"/>
      <c r="B613" s="2"/>
      <c r="C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</row>
    <row r="614" spans="1:67" x14ac:dyDescent="0.35">
      <c r="A614" s="2"/>
      <c r="B614" s="2"/>
      <c r="C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</row>
    <row r="615" spans="1:67" x14ac:dyDescent="0.35">
      <c r="A615" s="2"/>
      <c r="B615" s="2"/>
      <c r="C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</row>
    <row r="616" spans="1:67" x14ac:dyDescent="0.35">
      <c r="A616" s="2"/>
      <c r="B616" s="2"/>
      <c r="C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</row>
    <row r="617" spans="1:67" x14ac:dyDescent="0.35">
      <c r="A617" s="2"/>
      <c r="B617" s="2"/>
      <c r="C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</row>
    <row r="618" spans="1:67" x14ac:dyDescent="0.35">
      <c r="A618" s="2"/>
      <c r="B618" s="2"/>
      <c r="C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</row>
    <row r="619" spans="1:67" x14ac:dyDescent="0.35">
      <c r="A619" s="2"/>
      <c r="B619" s="2"/>
      <c r="C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</row>
    <row r="620" spans="1:67" x14ac:dyDescent="0.35">
      <c r="A620" s="2"/>
      <c r="B620" s="2"/>
      <c r="C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</row>
    <row r="621" spans="1:67" x14ac:dyDescent="0.35">
      <c r="A621" s="2"/>
      <c r="B621" s="2"/>
      <c r="C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</row>
    <row r="622" spans="1:67" x14ac:dyDescent="0.35">
      <c r="A622" s="2"/>
      <c r="B622" s="2"/>
      <c r="C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</row>
    <row r="623" spans="1:67" x14ac:dyDescent="0.35">
      <c r="A623" s="2"/>
      <c r="B623" s="2"/>
      <c r="C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</row>
    <row r="624" spans="1:67" x14ac:dyDescent="0.35">
      <c r="A624" s="2"/>
      <c r="B624" s="2"/>
      <c r="C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</row>
    <row r="625" spans="1:67" x14ac:dyDescent="0.35">
      <c r="A625" s="2"/>
      <c r="B625" s="2"/>
      <c r="C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</row>
    <row r="626" spans="1:67" x14ac:dyDescent="0.35">
      <c r="A626" s="2"/>
      <c r="B626" s="2"/>
      <c r="C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</row>
    <row r="627" spans="1:67" x14ac:dyDescent="0.35">
      <c r="A627" s="2"/>
      <c r="B627" s="2"/>
      <c r="C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</row>
    <row r="628" spans="1:67" x14ac:dyDescent="0.35">
      <c r="A628" s="2"/>
      <c r="B628" s="2"/>
      <c r="C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</row>
    <row r="629" spans="1:67" x14ac:dyDescent="0.35">
      <c r="A629" s="2"/>
      <c r="B629" s="2"/>
      <c r="C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</row>
    <row r="630" spans="1:67" x14ac:dyDescent="0.35">
      <c r="A630" s="2"/>
      <c r="B630" s="2"/>
      <c r="C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</row>
    <row r="631" spans="1:67" x14ac:dyDescent="0.35">
      <c r="A631" s="2"/>
      <c r="B631" s="2"/>
      <c r="C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</row>
    <row r="632" spans="1:67" x14ac:dyDescent="0.35">
      <c r="A632" s="2"/>
      <c r="B632" s="2"/>
      <c r="C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</row>
    <row r="633" spans="1:67" x14ac:dyDescent="0.35">
      <c r="A633" s="2"/>
      <c r="B633" s="2"/>
      <c r="C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</row>
    <row r="634" spans="1:67" x14ac:dyDescent="0.35">
      <c r="A634" s="2"/>
      <c r="B634" s="2"/>
      <c r="C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</row>
    <row r="635" spans="1:67" x14ac:dyDescent="0.35">
      <c r="A635" s="2"/>
      <c r="B635" s="2"/>
      <c r="C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</row>
    <row r="636" spans="1:67" x14ac:dyDescent="0.35">
      <c r="A636" s="2"/>
      <c r="B636" s="2"/>
      <c r="C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</row>
    <row r="637" spans="1:67" x14ac:dyDescent="0.35">
      <c r="A637" s="2"/>
      <c r="B637" s="2"/>
      <c r="C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</row>
    <row r="638" spans="1:67" x14ac:dyDescent="0.35">
      <c r="A638" s="2"/>
      <c r="B638" s="2"/>
      <c r="C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</row>
    <row r="639" spans="1:67" x14ac:dyDescent="0.35">
      <c r="A639" s="2"/>
      <c r="B639" s="2"/>
      <c r="C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</row>
    <row r="640" spans="1:67" x14ac:dyDescent="0.35">
      <c r="A640" s="2"/>
      <c r="B640" s="2"/>
      <c r="C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</row>
    <row r="641" spans="1:67" x14ac:dyDescent="0.35">
      <c r="A641" s="2"/>
      <c r="B641" s="2"/>
      <c r="C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</row>
    <row r="642" spans="1:67" x14ac:dyDescent="0.35">
      <c r="A642" s="2"/>
      <c r="B642" s="2"/>
      <c r="C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</row>
    <row r="643" spans="1:67" x14ac:dyDescent="0.35">
      <c r="A643" s="2"/>
      <c r="B643" s="2"/>
      <c r="C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</row>
    <row r="644" spans="1:67" x14ac:dyDescent="0.35">
      <c r="A644" s="2"/>
      <c r="B644" s="2"/>
      <c r="C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</row>
    <row r="645" spans="1:67" x14ac:dyDescent="0.35">
      <c r="A645" s="2"/>
      <c r="B645" s="2"/>
      <c r="C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</row>
    <row r="646" spans="1:67" x14ac:dyDescent="0.35">
      <c r="A646" s="2"/>
      <c r="B646" s="2"/>
      <c r="C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</row>
    <row r="647" spans="1:67" x14ac:dyDescent="0.35">
      <c r="A647" s="2"/>
      <c r="B647" s="2"/>
      <c r="C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</row>
    <row r="648" spans="1:67" x14ac:dyDescent="0.35">
      <c r="A648" s="2"/>
      <c r="B648" s="2"/>
      <c r="C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</row>
    <row r="649" spans="1:67" x14ac:dyDescent="0.35">
      <c r="A649" s="2"/>
      <c r="B649" s="2"/>
      <c r="C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</row>
    <row r="650" spans="1:67" x14ac:dyDescent="0.35">
      <c r="A650" s="2"/>
      <c r="B650" s="2"/>
      <c r="C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</row>
    <row r="651" spans="1:67" x14ac:dyDescent="0.35">
      <c r="A651" s="2"/>
      <c r="B651" s="2"/>
      <c r="C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</row>
    <row r="652" spans="1:67" x14ac:dyDescent="0.35">
      <c r="A652" s="2"/>
      <c r="B652" s="2"/>
      <c r="C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</row>
    <row r="653" spans="1:67" x14ac:dyDescent="0.35">
      <c r="A653" s="2"/>
      <c r="B653" s="2"/>
      <c r="C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</row>
    <row r="654" spans="1:67" x14ac:dyDescent="0.35">
      <c r="A654" s="2"/>
      <c r="B654" s="2"/>
      <c r="C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</row>
    <row r="655" spans="1:67" x14ac:dyDescent="0.35">
      <c r="A655" s="2"/>
      <c r="B655" s="2"/>
      <c r="C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</row>
    <row r="656" spans="1:67" x14ac:dyDescent="0.35">
      <c r="A656" s="2"/>
      <c r="B656" s="2"/>
      <c r="C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</row>
    <row r="657" spans="1:67" x14ac:dyDescent="0.35">
      <c r="A657" s="2"/>
      <c r="B657" s="2"/>
      <c r="C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</row>
    <row r="658" spans="1:67" x14ac:dyDescent="0.35">
      <c r="A658" s="2"/>
      <c r="B658" s="2"/>
      <c r="C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</row>
    <row r="659" spans="1:67" x14ac:dyDescent="0.35">
      <c r="A659" s="2"/>
      <c r="B659" s="2"/>
      <c r="C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</row>
    <row r="660" spans="1:67" x14ac:dyDescent="0.35">
      <c r="A660" s="2"/>
      <c r="B660" s="2"/>
      <c r="C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</row>
    <row r="661" spans="1:67" x14ac:dyDescent="0.35">
      <c r="A661" s="2"/>
      <c r="B661" s="2"/>
      <c r="C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</row>
    <row r="662" spans="1:67" x14ac:dyDescent="0.35">
      <c r="A662" s="2"/>
      <c r="B662" s="2"/>
      <c r="C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</row>
    <row r="663" spans="1:67" x14ac:dyDescent="0.35">
      <c r="A663" s="2"/>
      <c r="B663" s="2"/>
      <c r="C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</row>
    <row r="664" spans="1:67" x14ac:dyDescent="0.35">
      <c r="A664" s="2"/>
      <c r="B664" s="2"/>
      <c r="C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</row>
    <row r="665" spans="1:67" x14ac:dyDescent="0.35">
      <c r="A665" s="2"/>
      <c r="B665" s="2"/>
      <c r="C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</row>
    <row r="666" spans="1:67" x14ac:dyDescent="0.35">
      <c r="A666" s="2"/>
      <c r="B666" s="2"/>
      <c r="C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</row>
    <row r="667" spans="1:67" x14ac:dyDescent="0.35">
      <c r="A667" s="2"/>
      <c r="B667" s="2"/>
      <c r="C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</row>
    <row r="668" spans="1:67" x14ac:dyDescent="0.35">
      <c r="A668" s="2"/>
      <c r="B668" s="2"/>
      <c r="C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</row>
    <row r="669" spans="1:67" x14ac:dyDescent="0.35">
      <c r="A669" s="2"/>
      <c r="B669" s="2"/>
      <c r="C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</row>
    <row r="670" spans="1:67" x14ac:dyDescent="0.35">
      <c r="A670" s="2"/>
      <c r="B670" s="2"/>
      <c r="C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</row>
    <row r="671" spans="1:67" x14ac:dyDescent="0.35">
      <c r="A671" s="2"/>
      <c r="B671" s="2"/>
      <c r="C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</row>
    <row r="672" spans="1:67" x14ac:dyDescent="0.35">
      <c r="A672" s="2"/>
      <c r="B672" s="2"/>
      <c r="C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</row>
    <row r="673" spans="1:67" x14ac:dyDescent="0.35">
      <c r="A673" s="2"/>
      <c r="B673" s="2"/>
      <c r="C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</row>
    <row r="674" spans="1:67" x14ac:dyDescent="0.35">
      <c r="A674" s="2"/>
      <c r="B674" s="2"/>
      <c r="C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</row>
    <row r="675" spans="1:67" x14ac:dyDescent="0.35">
      <c r="A675" s="2"/>
      <c r="B675" s="2"/>
      <c r="C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</row>
    <row r="676" spans="1:67" x14ac:dyDescent="0.35">
      <c r="A676" s="2"/>
      <c r="B676" s="2"/>
      <c r="C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</row>
    <row r="677" spans="1:67" x14ac:dyDescent="0.35">
      <c r="A677" s="2"/>
      <c r="B677" s="2"/>
      <c r="C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</row>
    <row r="678" spans="1:67" x14ac:dyDescent="0.35">
      <c r="A678" s="2"/>
      <c r="B678" s="2"/>
      <c r="C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</row>
    <row r="679" spans="1:67" x14ac:dyDescent="0.35">
      <c r="A679" s="2"/>
      <c r="B679" s="2"/>
      <c r="C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</row>
    <row r="680" spans="1:67" x14ac:dyDescent="0.35">
      <c r="A680" s="2"/>
      <c r="B680" s="2"/>
      <c r="C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</row>
    <row r="681" spans="1:67" x14ac:dyDescent="0.35">
      <c r="A681" s="2"/>
      <c r="B681" s="2"/>
      <c r="C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</row>
    <row r="682" spans="1:67" x14ac:dyDescent="0.35">
      <c r="A682" s="2"/>
      <c r="B682" s="2"/>
      <c r="C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</row>
    <row r="683" spans="1:67" x14ac:dyDescent="0.35">
      <c r="A683" s="2"/>
      <c r="B683" s="2"/>
      <c r="C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</row>
    <row r="684" spans="1:67" x14ac:dyDescent="0.35">
      <c r="A684" s="2"/>
      <c r="B684" s="2"/>
      <c r="C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</row>
    <row r="685" spans="1:67" x14ac:dyDescent="0.35">
      <c r="A685" s="2"/>
      <c r="B685" s="2"/>
      <c r="C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</row>
    <row r="686" spans="1:67" x14ac:dyDescent="0.35">
      <c r="A686" s="2"/>
      <c r="B686" s="2"/>
      <c r="C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</row>
    <row r="687" spans="1:67" x14ac:dyDescent="0.35">
      <c r="A687" s="2"/>
      <c r="B687" s="2"/>
      <c r="C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</row>
    <row r="688" spans="1:67" x14ac:dyDescent="0.35">
      <c r="A688" s="2"/>
      <c r="B688" s="2"/>
      <c r="C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</row>
    <row r="689" spans="1:67" x14ac:dyDescent="0.35">
      <c r="A689" s="2"/>
      <c r="B689" s="2"/>
      <c r="C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</row>
    <row r="690" spans="1:67" x14ac:dyDescent="0.35">
      <c r="A690" s="2"/>
      <c r="B690" s="2"/>
      <c r="C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</row>
    <row r="691" spans="1:67" x14ac:dyDescent="0.35">
      <c r="A691" s="2"/>
      <c r="B691" s="2"/>
      <c r="C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</row>
    <row r="692" spans="1:67" x14ac:dyDescent="0.35">
      <c r="A692" s="2"/>
      <c r="B692" s="2"/>
      <c r="C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</row>
    <row r="693" spans="1:67" x14ac:dyDescent="0.35">
      <c r="A693" s="2"/>
      <c r="B693" s="2"/>
      <c r="C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</row>
    <row r="694" spans="1:67" x14ac:dyDescent="0.35">
      <c r="A694" s="2"/>
      <c r="B694" s="2"/>
      <c r="C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</row>
    <row r="695" spans="1:67" x14ac:dyDescent="0.35">
      <c r="A695" s="2"/>
      <c r="B695" s="2"/>
      <c r="C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</row>
    <row r="696" spans="1:67" x14ac:dyDescent="0.35">
      <c r="A696" s="2"/>
      <c r="B696" s="2"/>
      <c r="C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</row>
    <row r="697" spans="1:67" x14ac:dyDescent="0.35">
      <c r="A697" s="2"/>
      <c r="B697" s="2"/>
      <c r="C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</row>
    <row r="698" spans="1:67" x14ac:dyDescent="0.35">
      <c r="A698" s="2"/>
      <c r="B698" s="2"/>
      <c r="C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</row>
    <row r="699" spans="1:67" x14ac:dyDescent="0.35">
      <c r="A699" s="2"/>
      <c r="B699" s="2"/>
      <c r="C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</row>
    <row r="700" spans="1:67" x14ac:dyDescent="0.35">
      <c r="A700" s="2"/>
      <c r="B700" s="2"/>
      <c r="C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</row>
    <row r="701" spans="1:67" x14ac:dyDescent="0.35">
      <c r="A701" s="2"/>
      <c r="B701" s="2"/>
      <c r="C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</row>
    <row r="702" spans="1:67" x14ac:dyDescent="0.35">
      <c r="A702" s="2"/>
      <c r="B702" s="2"/>
      <c r="C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</row>
    <row r="703" spans="1:67" x14ac:dyDescent="0.35">
      <c r="A703" s="2"/>
      <c r="B703" s="2"/>
      <c r="C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</row>
    <row r="704" spans="1:67" x14ac:dyDescent="0.35">
      <c r="A704" s="2"/>
      <c r="B704" s="2"/>
      <c r="C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</row>
    <row r="705" spans="1:67" x14ac:dyDescent="0.35">
      <c r="A705" s="2"/>
      <c r="B705" s="2"/>
      <c r="C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</row>
    <row r="706" spans="1:67" x14ac:dyDescent="0.35">
      <c r="A706" s="2"/>
      <c r="B706" s="2"/>
      <c r="C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</row>
    <row r="707" spans="1:67" x14ac:dyDescent="0.35">
      <c r="A707" s="2"/>
      <c r="B707" s="2"/>
      <c r="C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</row>
    <row r="708" spans="1:67" x14ac:dyDescent="0.35">
      <c r="A708" s="2"/>
      <c r="B708" s="2"/>
      <c r="C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</row>
    <row r="709" spans="1:67" x14ac:dyDescent="0.35">
      <c r="A709" s="2"/>
      <c r="B709" s="2"/>
      <c r="C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</row>
    <row r="710" spans="1:67" x14ac:dyDescent="0.35">
      <c r="A710" s="2"/>
      <c r="B710" s="2"/>
      <c r="C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</row>
    <row r="711" spans="1:67" x14ac:dyDescent="0.35">
      <c r="A711" s="2"/>
      <c r="B711" s="2"/>
      <c r="C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</row>
    <row r="712" spans="1:67" x14ac:dyDescent="0.35">
      <c r="A712" s="2"/>
      <c r="B712" s="2"/>
      <c r="C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</row>
    <row r="713" spans="1:67" x14ac:dyDescent="0.35">
      <c r="A713" s="2"/>
      <c r="B713" s="2"/>
      <c r="C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</row>
    <row r="714" spans="1:67" x14ac:dyDescent="0.35">
      <c r="A714" s="2"/>
      <c r="B714" s="2"/>
      <c r="C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</row>
    <row r="715" spans="1:67" x14ac:dyDescent="0.35">
      <c r="A715" s="2"/>
      <c r="B715" s="2"/>
      <c r="C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</row>
    <row r="716" spans="1:67" x14ac:dyDescent="0.35">
      <c r="A716" s="2"/>
      <c r="B716" s="2"/>
      <c r="C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</row>
    <row r="717" spans="1:67" x14ac:dyDescent="0.35">
      <c r="A717" s="2"/>
      <c r="B717" s="2"/>
      <c r="C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</row>
    <row r="718" spans="1:67" x14ac:dyDescent="0.35">
      <c r="A718" s="2"/>
      <c r="B718" s="2"/>
      <c r="C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</row>
    <row r="719" spans="1:67" x14ac:dyDescent="0.35">
      <c r="A719" s="2"/>
      <c r="B719" s="2"/>
      <c r="C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</row>
    <row r="720" spans="1:67" x14ac:dyDescent="0.35">
      <c r="A720" s="2"/>
      <c r="B720" s="2"/>
      <c r="C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</row>
    <row r="721" spans="1:67" x14ac:dyDescent="0.35">
      <c r="A721" s="2"/>
      <c r="B721" s="2"/>
      <c r="C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</row>
    <row r="722" spans="1:67" x14ac:dyDescent="0.35">
      <c r="A722" s="2"/>
      <c r="B722" s="2"/>
      <c r="C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</row>
    <row r="723" spans="1:67" x14ac:dyDescent="0.35">
      <c r="A723" s="2"/>
      <c r="B723" s="2"/>
      <c r="C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</row>
    <row r="724" spans="1:67" x14ac:dyDescent="0.35">
      <c r="A724" s="2"/>
      <c r="B724" s="2"/>
      <c r="C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</row>
    <row r="725" spans="1:67" x14ac:dyDescent="0.35">
      <c r="A725" s="2"/>
      <c r="B725" s="2"/>
      <c r="C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</row>
    <row r="726" spans="1:67" x14ac:dyDescent="0.35">
      <c r="A726" s="2"/>
      <c r="B726" s="2"/>
      <c r="C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</row>
    <row r="727" spans="1:67" x14ac:dyDescent="0.35">
      <c r="A727" s="2"/>
      <c r="B727" s="2"/>
      <c r="C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</row>
    <row r="728" spans="1:67" x14ac:dyDescent="0.35">
      <c r="A728" s="2"/>
      <c r="B728" s="2"/>
      <c r="C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</row>
    <row r="729" spans="1:67" x14ac:dyDescent="0.35">
      <c r="A729" s="2"/>
      <c r="B729" s="2"/>
      <c r="C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</row>
    <row r="730" spans="1:67" x14ac:dyDescent="0.35">
      <c r="A730" s="2"/>
      <c r="B730" s="2"/>
      <c r="C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</row>
    <row r="731" spans="1:67" x14ac:dyDescent="0.35">
      <c r="A731" s="2"/>
      <c r="B731" s="2"/>
      <c r="C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</row>
    <row r="732" spans="1:67" x14ac:dyDescent="0.35">
      <c r="A732" s="2"/>
      <c r="B732" s="2"/>
      <c r="C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</row>
    <row r="733" spans="1:67" x14ac:dyDescent="0.35">
      <c r="A733" s="2"/>
      <c r="B733" s="2"/>
      <c r="C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</row>
    <row r="734" spans="1:67" x14ac:dyDescent="0.35">
      <c r="A734" s="2"/>
      <c r="B734" s="2"/>
      <c r="C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</row>
    <row r="735" spans="1:67" x14ac:dyDescent="0.35">
      <c r="A735" s="2"/>
      <c r="B735" s="2"/>
      <c r="C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</row>
    <row r="736" spans="1:67" x14ac:dyDescent="0.35">
      <c r="A736" s="2"/>
      <c r="B736" s="2"/>
      <c r="C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</row>
    <row r="737" spans="1:67" x14ac:dyDescent="0.35">
      <c r="A737" s="2"/>
      <c r="B737" s="2"/>
      <c r="C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</row>
    <row r="738" spans="1:67" x14ac:dyDescent="0.35">
      <c r="A738" s="2"/>
      <c r="B738" s="2"/>
      <c r="C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</row>
    <row r="739" spans="1:67" x14ac:dyDescent="0.35">
      <c r="A739" s="2"/>
      <c r="B739" s="2"/>
      <c r="C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</row>
    <row r="740" spans="1:67" x14ac:dyDescent="0.35">
      <c r="A740" s="2"/>
      <c r="B740" s="2"/>
      <c r="C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</row>
    <row r="741" spans="1:67" x14ac:dyDescent="0.35">
      <c r="A741" s="2"/>
      <c r="B741" s="2"/>
      <c r="C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</row>
    <row r="742" spans="1:67" x14ac:dyDescent="0.35">
      <c r="A742" s="2"/>
      <c r="B742" s="2"/>
      <c r="C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</row>
    <row r="743" spans="1:67" x14ac:dyDescent="0.35">
      <c r="A743" s="2"/>
      <c r="B743" s="2"/>
      <c r="C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</row>
    <row r="744" spans="1:67" x14ac:dyDescent="0.35">
      <c r="A744" s="2"/>
      <c r="B744" s="2"/>
      <c r="C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</row>
    <row r="745" spans="1:67" x14ac:dyDescent="0.35">
      <c r="A745" s="2"/>
      <c r="B745" s="2"/>
      <c r="C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</row>
    <row r="746" spans="1:67" x14ac:dyDescent="0.35">
      <c r="A746" s="2"/>
      <c r="B746" s="2"/>
      <c r="C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</row>
    <row r="747" spans="1:67" x14ac:dyDescent="0.35">
      <c r="A747" s="2"/>
      <c r="B747" s="2"/>
      <c r="C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</row>
    <row r="748" spans="1:67" x14ac:dyDescent="0.35">
      <c r="A748" s="2"/>
      <c r="B748" s="2"/>
      <c r="C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</row>
    <row r="749" spans="1:67" x14ac:dyDescent="0.35">
      <c r="A749" s="2"/>
      <c r="B749" s="2"/>
      <c r="C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</row>
    <row r="750" spans="1:67" x14ac:dyDescent="0.35">
      <c r="A750" s="2"/>
      <c r="B750" s="2"/>
      <c r="C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</row>
    <row r="751" spans="1:67" x14ac:dyDescent="0.35">
      <c r="A751" s="2"/>
      <c r="B751" s="2"/>
      <c r="C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</row>
    <row r="752" spans="1:67" x14ac:dyDescent="0.35">
      <c r="A752" s="2"/>
      <c r="B752" s="2"/>
      <c r="C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</row>
    <row r="753" spans="1:67" x14ac:dyDescent="0.35">
      <c r="A753" s="2"/>
      <c r="B753" s="2"/>
      <c r="C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</row>
    <row r="754" spans="1:67" x14ac:dyDescent="0.35">
      <c r="A754" s="2"/>
      <c r="B754" s="2"/>
      <c r="C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</row>
    <row r="755" spans="1:67" x14ac:dyDescent="0.35">
      <c r="A755" s="2"/>
      <c r="B755" s="2"/>
      <c r="C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</row>
    <row r="756" spans="1:67" x14ac:dyDescent="0.35">
      <c r="A756" s="2"/>
      <c r="B756" s="2"/>
      <c r="C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</row>
    <row r="757" spans="1:67" x14ac:dyDescent="0.35">
      <c r="A757" s="2"/>
      <c r="B757" s="2"/>
      <c r="C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</row>
    <row r="758" spans="1:67" x14ac:dyDescent="0.35">
      <c r="A758" s="2"/>
      <c r="B758" s="2"/>
      <c r="C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</row>
    <row r="759" spans="1:67" x14ac:dyDescent="0.35">
      <c r="A759" s="2"/>
      <c r="B759" s="2"/>
      <c r="C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</row>
    <row r="760" spans="1:67" x14ac:dyDescent="0.35">
      <c r="A760" s="2"/>
      <c r="B760" s="2"/>
      <c r="C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</row>
    <row r="761" spans="1:67" x14ac:dyDescent="0.35">
      <c r="A761" s="2"/>
      <c r="B761" s="2"/>
      <c r="C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</row>
    <row r="762" spans="1:67" x14ac:dyDescent="0.35">
      <c r="A762" s="2"/>
      <c r="B762" s="2"/>
      <c r="C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</row>
    <row r="763" spans="1:67" x14ac:dyDescent="0.35">
      <c r="A763" s="2"/>
      <c r="B763" s="2"/>
      <c r="C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</row>
    <row r="764" spans="1:67" x14ac:dyDescent="0.35">
      <c r="A764" s="2"/>
      <c r="B764" s="2"/>
      <c r="C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</row>
    <row r="765" spans="1:67" x14ac:dyDescent="0.35">
      <c r="A765" s="2"/>
      <c r="B765" s="2"/>
      <c r="C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</row>
    <row r="766" spans="1:67" x14ac:dyDescent="0.35">
      <c r="A766" s="2"/>
      <c r="B766" s="2"/>
      <c r="C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</row>
    <row r="767" spans="1:67" x14ac:dyDescent="0.35">
      <c r="A767" s="2"/>
      <c r="B767" s="2"/>
      <c r="C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</row>
    <row r="768" spans="1:67" x14ac:dyDescent="0.35">
      <c r="A768" s="2"/>
      <c r="B768" s="2"/>
      <c r="C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</row>
    <row r="769" spans="1:67" x14ac:dyDescent="0.35">
      <c r="A769" s="2"/>
      <c r="B769" s="2"/>
      <c r="C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</row>
    <row r="770" spans="1:67" x14ac:dyDescent="0.35">
      <c r="A770" s="2"/>
      <c r="B770" s="2"/>
      <c r="C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</row>
    <row r="771" spans="1:67" x14ac:dyDescent="0.35">
      <c r="A771" s="2"/>
      <c r="B771" s="2"/>
      <c r="C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</row>
    <row r="772" spans="1:67" x14ac:dyDescent="0.35">
      <c r="A772" s="2"/>
      <c r="B772" s="2"/>
      <c r="C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</row>
    <row r="773" spans="1:67" x14ac:dyDescent="0.35">
      <c r="A773" s="2"/>
      <c r="B773" s="2"/>
      <c r="C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</row>
    <row r="774" spans="1:67" x14ac:dyDescent="0.35">
      <c r="A774" s="2"/>
      <c r="B774" s="2"/>
      <c r="C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</row>
    <row r="775" spans="1:67" x14ac:dyDescent="0.35">
      <c r="A775" s="2"/>
      <c r="B775" s="2"/>
      <c r="C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</row>
    <row r="776" spans="1:67" x14ac:dyDescent="0.35">
      <c r="A776" s="2"/>
      <c r="B776" s="2"/>
      <c r="C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</row>
    <row r="777" spans="1:67" x14ac:dyDescent="0.35">
      <c r="A777" s="2"/>
      <c r="B777" s="2"/>
      <c r="C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</row>
    <row r="778" spans="1:67" x14ac:dyDescent="0.35">
      <c r="A778" s="2"/>
      <c r="B778" s="2"/>
      <c r="C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</row>
    <row r="779" spans="1:67" x14ac:dyDescent="0.35">
      <c r="A779" s="2"/>
      <c r="B779" s="2"/>
      <c r="C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</row>
    <row r="780" spans="1:67" x14ac:dyDescent="0.35">
      <c r="A780" s="2"/>
      <c r="B780" s="2"/>
      <c r="C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</row>
    <row r="781" spans="1:67" x14ac:dyDescent="0.35">
      <c r="A781" s="2"/>
      <c r="B781" s="2"/>
      <c r="C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</row>
    <row r="782" spans="1:67" x14ac:dyDescent="0.35">
      <c r="A782" s="2"/>
      <c r="B782" s="2"/>
      <c r="C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</row>
    <row r="783" spans="1:67" x14ac:dyDescent="0.35">
      <c r="A783" s="2"/>
      <c r="B783" s="2"/>
      <c r="C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</row>
    <row r="784" spans="1:67" x14ac:dyDescent="0.35">
      <c r="A784" s="2"/>
      <c r="B784" s="2"/>
      <c r="C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</row>
    <row r="785" spans="1:67" x14ac:dyDescent="0.35">
      <c r="A785" s="2"/>
      <c r="B785" s="2"/>
      <c r="C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</row>
    <row r="786" spans="1:67" x14ac:dyDescent="0.35">
      <c r="A786" s="2"/>
      <c r="B786" s="2"/>
      <c r="C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</row>
    <row r="787" spans="1:67" x14ac:dyDescent="0.35">
      <c r="A787" s="2"/>
      <c r="B787" s="2"/>
      <c r="C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</row>
    <row r="788" spans="1:67" x14ac:dyDescent="0.35">
      <c r="A788" s="2"/>
      <c r="B788" s="2"/>
      <c r="C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</row>
    <row r="789" spans="1:67" x14ac:dyDescent="0.35">
      <c r="A789" s="2"/>
      <c r="B789" s="2"/>
      <c r="C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</row>
    <row r="790" spans="1:67" x14ac:dyDescent="0.35">
      <c r="A790" s="2"/>
      <c r="B790" s="2"/>
      <c r="C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</row>
    <row r="791" spans="1:67" x14ac:dyDescent="0.35">
      <c r="A791" s="2"/>
      <c r="B791" s="2"/>
      <c r="C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</row>
    <row r="792" spans="1:67" x14ac:dyDescent="0.35">
      <c r="A792" s="2"/>
      <c r="B792" s="2"/>
      <c r="C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</row>
    <row r="793" spans="1:67" x14ac:dyDescent="0.35">
      <c r="A793" s="2"/>
      <c r="B793" s="2"/>
      <c r="C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</row>
    <row r="794" spans="1:67" x14ac:dyDescent="0.35">
      <c r="A794" s="2"/>
      <c r="B794" s="2"/>
      <c r="C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</row>
    <row r="795" spans="1:67" x14ac:dyDescent="0.35">
      <c r="A795" s="2"/>
      <c r="B795" s="2"/>
      <c r="C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</row>
    <row r="796" spans="1:67" x14ac:dyDescent="0.35">
      <c r="A796" s="2"/>
      <c r="B796" s="2"/>
      <c r="C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</row>
    <row r="797" spans="1:67" x14ac:dyDescent="0.35">
      <c r="A797" s="2"/>
      <c r="B797" s="2"/>
      <c r="C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</row>
    <row r="798" spans="1:67" x14ac:dyDescent="0.35">
      <c r="A798" s="2"/>
      <c r="B798" s="2"/>
      <c r="C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</row>
    <row r="799" spans="1:67" x14ac:dyDescent="0.35">
      <c r="A799" s="2"/>
      <c r="B799" s="2"/>
      <c r="C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</row>
    <row r="800" spans="1:67" x14ac:dyDescent="0.35">
      <c r="A800" s="2"/>
      <c r="B800" s="2"/>
      <c r="C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</row>
    <row r="801" spans="1:67" x14ac:dyDescent="0.35">
      <c r="A801" s="2"/>
      <c r="B801" s="2"/>
      <c r="C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</row>
    <row r="802" spans="1:67" x14ac:dyDescent="0.35">
      <c r="A802" s="2"/>
      <c r="B802" s="2"/>
      <c r="C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</row>
    <row r="803" spans="1:67" x14ac:dyDescent="0.35">
      <c r="A803" s="2"/>
      <c r="B803" s="2"/>
      <c r="C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</row>
    <row r="804" spans="1:67" x14ac:dyDescent="0.35">
      <c r="A804" s="2"/>
      <c r="B804" s="2"/>
      <c r="C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</row>
    <row r="805" spans="1:67" x14ac:dyDescent="0.35">
      <c r="A805" s="2"/>
      <c r="B805" s="2"/>
      <c r="C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</row>
    <row r="806" spans="1:67" x14ac:dyDescent="0.35">
      <c r="A806" s="2"/>
      <c r="B806" s="2"/>
      <c r="C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</row>
    <row r="807" spans="1:67" x14ac:dyDescent="0.35">
      <c r="A807" s="2"/>
      <c r="B807" s="2"/>
      <c r="C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</row>
    <row r="808" spans="1:67" x14ac:dyDescent="0.35">
      <c r="A808" s="2"/>
      <c r="B808" s="2"/>
      <c r="C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</row>
    <row r="809" spans="1:67" x14ac:dyDescent="0.35">
      <c r="A809" s="2"/>
      <c r="B809" s="2"/>
      <c r="C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</row>
    <row r="810" spans="1:67" x14ac:dyDescent="0.35">
      <c r="A810" s="2"/>
      <c r="B810" s="2"/>
      <c r="C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</row>
    <row r="811" spans="1:67" x14ac:dyDescent="0.35">
      <c r="A811" s="2"/>
      <c r="B811" s="2"/>
      <c r="C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</row>
    <row r="812" spans="1:67" x14ac:dyDescent="0.35">
      <c r="A812" s="2"/>
      <c r="B812" s="2"/>
      <c r="C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</row>
    <row r="813" spans="1:67" x14ac:dyDescent="0.35">
      <c r="A813" s="2"/>
      <c r="B813" s="2"/>
      <c r="C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</row>
    <row r="814" spans="1:67" x14ac:dyDescent="0.35">
      <c r="A814" s="2"/>
      <c r="B814" s="2"/>
      <c r="C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</row>
    <row r="815" spans="1:67" x14ac:dyDescent="0.35">
      <c r="A815" s="2"/>
      <c r="B815" s="2"/>
      <c r="C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</row>
    <row r="816" spans="1:67" x14ac:dyDescent="0.35">
      <c r="A816" s="2"/>
      <c r="B816" s="2"/>
      <c r="C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</row>
    <row r="817" spans="1:67" x14ac:dyDescent="0.35">
      <c r="A817" s="2"/>
      <c r="B817" s="2"/>
      <c r="C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</row>
    <row r="818" spans="1:67" x14ac:dyDescent="0.35">
      <c r="A818" s="2"/>
      <c r="B818" s="2"/>
      <c r="C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</row>
    <row r="819" spans="1:67" x14ac:dyDescent="0.35">
      <c r="A819" s="2"/>
      <c r="B819" s="2"/>
      <c r="C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</row>
    <row r="820" spans="1:67" x14ac:dyDescent="0.35">
      <c r="A820" s="2"/>
      <c r="B820" s="2"/>
      <c r="C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</row>
    <row r="821" spans="1:67" x14ac:dyDescent="0.35">
      <c r="A821" s="2"/>
      <c r="B821" s="2"/>
      <c r="C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</row>
    <row r="822" spans="1:67" x14ac:dyDescent="0.35">
      <c r="A822" s="2"/>
      <c r="B822" s="2"/>
      <c r="C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</row>
    <row r="823" spans="1:67" x14ac:dyDescent="0.35">
      <c r="A823" s="2"/>
      <c r="B823" s="2"/>
      <c r="C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</row>
    <row r="824" spans="1:67" x14ac:dyDescent="0.35">
      <c r="A824" s="2"/>
      <c r="B824" s="2"/>
      <c r="C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</row>
    <row r="825" spans="1:67" x14ac:dyDescent="0.35">
      <c r="A825" s="2"/>
      <c r="B825" s="2"/>
      <c r="C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</row>
    <row r="826" spans="1:67" x14ac:dyDescent="0.35">
      <c r="A826" s="2"/>
      <c r="B826" s="2"/>
      <c r="C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</row>
    <row r="827" spans="1:67" x14ac:dyDescent="0.35">
      <c r="A827" s="2"/>
      <c r="B827" s="2"/>
      <c r="C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</row>
    <row r="828" spans="1:67" x14ac:dyDescent="0.35">
      <c r="A828" s="2"/>
      <c r="B828" s="2"/>
      <c r="C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</row>
    <row r="829" spans="1:67" x14ac:dyDescent="0.35">
      <c r="A829" s="2"/>
      <c r="B829" s="2"/>
      <c r="C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</row>
    <row r="830" spans="1:67" x14ac:dyDescent="0.35">
      <c r="A830" s="2"/>
      <c r="B830" s="2"/>
      <c r="C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</row>
    <row r="831" spans="1:67" x14ac:dyDescent="0.35">
      <c r="A831" s="2"/>
      <c r="B831" s="2"/>
      <c r="C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</row>
    <row r="832" spans="1:67" x14ac:dyDescent="0.35">
      <c r="A832" s="2"/>
      <c r="B832" s="2"/>
      <c r="C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</row>
    <row r="833" spans="1:67" x14ac:dyDescent="0.35">
      <c r="A833" s="2"/>
      <c r="B833" s="2"/>
      <c r="C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</row>
    <row r="834" spans="1:67" x14ac:dyDescent="0.35">
      <c r="A834" s="2"/>
      <c r="B834" s="2"/>
      <c r="C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</row>
    <row r="835" spans="1:67" x14ac:dyDescent="0.35">
      <c r="A835" s="2"/>
      <c r="B835" s="2"/>
      <c r="C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</row>
    <row r="836" spans="1:67" x14ac:dyDescent="0.35">
      <c r="A836" s="2"/>
      <c r="B836" s="2"/>
      <c r="C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</row>
    <row r="837" spans="1:67" x14ac:dyDescent="0.35">
      <c r="A837" s="2"/>
      <c r="B837" s="2"/>
      <c r="C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</row>
    <row r="838" spans="1:67" x14ac:dyDescent="0.35">
      <c r="A838" s="2"/>
      <c r="B838" s="2"/>
      <c r="C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</row>
    <row r="839" spans="1:67" x14ac:dyDescent="0.35">
      <c r="A839" s="2"/>
      <c r="B839" s="2"/>
      <c r="C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</row>
    <row r="840" spans="1:67" x14ac:dyDescent="0.35">
      <c r="A840" s="2"/>
      <c r="B840" s="2"/>
      <c r="C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</row>
    <row r="841" spans="1:67" x14ac:dyDescent="0.35">
      <c r="A841" s="2"/>
      <c r="B841" s="2"/>
      <c r="C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</row>
    <row r="842" spans="1:67" x14ac:dyDescent="0.35">
      <c r="A842" s="2"/>
      <c r="B842" s="2"/>
      <c r="C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</row>
    <row r="843" spans="1:67" x14ac:dyDescent="0.35">
      <c r="A843" s="2"/>
      <c r="B843" s="2"/>
      <c r="C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</row>
    <row r="844" spans="1:67" x14ac:dyDescent="0.35">
      <c r="A844" s="2"/>
      <c r="B844" s="2"/>
      <c r="C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</row>
    <row r="845" spans="1:67" x14ac:dyDescent="0.35">
      <c r="A845" s="2"/>
      <c r="B845" s="2"/>
      <c r="C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</row>
    <row r="846" spans="1:67" x14ac:dyDescent="0.35">
      <c r="A846" s="2"/>
      <c r="B846" s="2"/>
      <c r="C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</row>
    <row r="847" spans="1:67" x14ac:dyDescent="0.35">
      <c r="A847" s="2"/>
      <c r="B847" s="2"/>
      <c r="C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</row>
    <row r="848" spans="1:67" x14ac:dyDescent="0.35">
      <c r="A848" s="2"/>
      <c r="B848" s="2"/>
      <c r="C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</row>
    <row r="849" spans="1:67" x14ac:dyDescent="0.35">
      <c r="A849" s="2"/>
      <c r="B849" s="2"/>
      <c r="C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</row>
    <row r="850" spans="1:67" x14ac:dyDescent="0.35">
      <c r="A850" s="2"/>
      <c r="B850" s="2"/>
      <c r="C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</row>
    <row r="851" spans="1:67" x14ac:dyDescent="0.35">
      <c r="A851" s="2"/>
      <c r="B851" s="2"/>
      <c r="C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</row>
    <row r="852" spans="1:67" x14ac:dyDescent="0.35">
      <c r="A852" s="2"/>
      <c r="B852" s="2"/>
      <c r="C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</row>
    <row r="853" spans="1:67" x14ac:dyDescent="0.35">
      <c r="A853" s="2"/>
      <c r="B853" s="2"/>
      <c r="C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</row>
    <row r="854" spans="1:67" x14ac:dyDescent="0.35">
      <c r="A854" s="2"/>
      <c r="B854" s="2"/>
      <c r="C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</row>
    <row r="855" spans="1:67" x14ac:dyDescent="0.35">
      <c r="A855" s="2"/>
      <c r="B855" s="2"/>
      <c r="C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</row>
    <row r="856" spans="1:67" x14ac:dyDescent="0.35">
      <c r="A856" s="2"/>
      <c r="B856" s="2"/>
      <c r="C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</row>
    <row r="857" spans="1:67" x14ac:dyDescent="0.35">
      <c r="A857" s="2"/>
      <c r="B857" s="2"/>
      <c r="C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</row>
    <row r="858" spans="1:67" x14ac:dyDescent="0.35">
      <c r="A858" s="2"/>
      <c r="B858" s="2"/>
      <c r="C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</row>
    <row r="859" spans="1:67" x14ac:dyDescent="0.35">
      <c r="A859" s="2"/>
      <c r="B859" s="2"/>
      <c r="C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</row>
    <row r="860" spans="1:67" x14ac:dyDescent="0.35">
      <c r="A860" s="2"/>
      <c r="B860" s="2"/>
      <c r="C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</row>
    <row r="861" spans="1:67" x14ac:dyDescent="0.35">
      <c r="A861" s="2"/>
      <c r="B861" s="2"/>
      <c r="C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</row>
    <row r="862" spans="1:67" x14ac:dyDescent="0.35">
      <c r="A862" s="2"/>
      <c r="B862" s="2"/>
      <c r="C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</row>
    <row r="863" spans="1:67" x14ac:dyDescent="0.35">
      <c r="A863" s="2"/>
      <c r="B863" s="2"/>
      <c r="C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</row>
    <row r="864" spans="1:67" x14ac:dyDescent="0.35">
      <c r="A864" s="2"/>
      <c r="B864" s="2"/>
      <c r="C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</row>
    <row r="865" spans="1:67" x14ac:dyDescent="0.35">
      <c r="A865" s="2"/>
      <c r="B865" s="2"/>
      <c r="C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</row>
    <row r="866" spans="1:67" x14ac:dyDescent="0.35">
      <c r="A866" s="2"/>
      <c r="B866" s="2"/>
      <c r="C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</row>
    <row r="867" spans="1:67" x14ac:dyDescent="0.35">
      <c r="A867" s="2"/>
      <c r="B867" s="2"/>
      <c r="C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</row>
    <row r="868" spans="1:67" x14ac:dyDescent="0.35">
      <c r="A868" s="2"/>
      <c r="B868" s="2"/>
      <c r="C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</row>
    <row r="869" spans="1:67" x14ac:dyDescent="0.35">
      <c r="A869" s="2"/>
      <c r="B869" s="2"/>
      <c r="C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</row>
    <row r="870" spans="1:67" x14ac:dyDescent="0.35">
      <c r="A870" s="2"/>
      <c r="B870" s="2"/>
      <c r="C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</row>
    <row r="871" spans="1:67" x14ac:dyDescent="0.35">
      <c r="A871" s="2"/>
      <c r="B871" s="2"/>
      <c r="C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</row>
    <row r="872" spans="1:67" x14ac:dyDescent="0.35">
      <c r="A872" s="2"/>
      <c r="B872" s="2"/>
      <c r="C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</row>
    <row r="873" spans="1:67" x14ac:dyDescent="0.35">
      <c r="A873" s="2"/>
      <c r="B873" s="2"/>
      <c r="C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</row>
    <row r="874" spans="1:67" x14ac:dyDescent="0.35">
      <c r="A874" s="2"/>
      <c r="B874" s="2"/>
      <c r="C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</row>
    <row r="875" spans="1:67" x14ac:dyDescent="0.35">
      <c r="A875" s="2"/>
      <c r="B875" s="2"/>
      <c r="C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</row>
    <row r="876" spans="1:67" x14ac:dyDescent="0.35">
      <c r="A876" s="2"/>
      <c r="B876" s="2"/>
      <c r="C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</row>
    <row r="877" spans="1:67" x14ac:dyDescent="0.35">
      <c r="A877" s="2"/>
      <c r="B877" s="2"/>
      <c r="C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</row>
    <row r="878" spans="1:67" x14ac:dyDescent="0.35">
      <c r="A878" s="2"/>
      <c r="B878" s="2"/>
      <c r="C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</row>
    <row r="879" spans="1:67" x14ac:dyDescent="0.35">
      <c r="A879" s="2"/>
      <c r="B879" s="2"/>
      <c r="C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</row>
    <row r="880" spans="1:67" x14ac:dyDescent="0.35">
      <c r="A880" s="2"/>
      <c r="B880" s="2"/>
      <c r="C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</row>
    <row r="881" spans="1:67" x14ac:dyDescent="0.35">
      <c r="A881" s="2"/>
      <c r="B881" s="2"/>
      <c r="C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</row>
    <row r="882" spans="1:67" x14ac:dyDescent="0.35">
      <c r="A882" s="2"/>
      <c r="B882" s="2"/>
      <c r="C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</row>
    <row r="883" spans="1:67" x14ac:dyDescent="0.35">
      <c r="A883" s="2"/>
      <c r="B883" s="2"/>
      <c r="C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</row>
    <row r="884" spans="1:67" x14ac:dyDescent="0.35">
      <c r="A884" s="2"/>
      <c r="B884" s="2"/>
      <c r="C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</row>
    <row r="885" spans="1:67" x14ac:dyDescent="0.35">
      <c r="A885" s="2"/>
      <c r="B885" s="2"/>
      <c r="C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</row>
    <row r="886" spans="1:67" x14ac:dyDescent="0.35">
      <c r="A886" s="2"/>
      <c r="B886" s="2"/>
      <c r="C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</row>
    <row r="887" spans="1:67" x14ac:dyDescent="0.35">
      <c r="A887" s="2"/>
      <c r="B887" s="2"/>
      <c r="C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</row>
    <row r="888" spans="1:67" x14ac:dyDescent="0.35">
      <c r="A888" s="2"/>
      <c r="B888" s="2"/>
      <c r="C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</row>
    <row r="889" spans="1:67" x14ac:dyDescent="0.35">
      <c r="A889" s="2"/>
      <c r="B889" s="2"/>
      <c r="C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</row>
    <row r="890" spans="1:67" x14ac:dyDescent="0.35">
      <c r="A890" s="2"/>
      <c r="B890" s="2"/>
      <c r="C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</row>
    <row r="891" spans="1:67" x14ac:dyDescent="0.35">
      <c r="A891" s="2"/>
      <c r="B891" s="2"/>
      <c r="C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</row>
    <row r="892" spans="1:67" x14ac:dyDescent="0.35">
      <c r="A892" s="2"/>
      <c r="B892" s="2"/>
      <c r="C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</row>
    <row r="893" spans="1:67" x14ac:dyDescent="0.35">
      <c r="A893" s="2"/>
      <c r="B893" s="2"/>
      <c r="C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</row>
    <row r="894" spans="1:67" x14ac:dyDescent="0.35">
      <c r="A894" s="2"/>
      <c r="B894" s="2"/>
      <c r="C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</row>
    <row r="895" spans="1:67" x14ac:dyDescent="0.35">
      <c r="A895" s="2"/>
      <c r="B895" s="2"/>
      <c r="C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</row>
    <row r="896" spans="1:67" x14ac:dyDescent="0.35">
      <c r="A896" s="2"/>
      <c r="B896" s="2"/>
      <c r="C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</row>
    <row r="897" spans="1:67" x14ac:dyDescent="0.35">
      <c r="A897" s="2"/>
      <c r="B897" s="2"/>
      <c r="C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</row>
    <row r="898" spans="1:67" x14ac:dyDescent="0.35">
      <c r="A898" s="2"/>
      <c r="B898" s="2"/>
      <c r="C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</row>
    <row r="899" spans="1:67" x14ac:dyDescent="0.35">
      <c r="A899" s="2"/>
      <c r="B899" s="2"/>
      <c r="C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</row>
    <row r="900" spans="1:67" x14ac:dyDescent="0.35">
      <c r="A900" s="2"/>
      <c r="B900" s="2"/>
      <c r="C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</row>
    <row r="901" spans="1:67" x14ac:dyDescent="0.35">
      <c r="A901" s="2"/>
      <c r="B901" s="2"/>
      <c r="C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</row>
    <row r="902" spans="1:67" x14ac:dyDescent="0.35">
      <c r="A902" s="2"/>
      <c r="B902" s="2"/>
      <c r="C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</row>
    <row r="903" spans="1:67" x14ac:dyDescent="0.35">
      <c r="A903" s="2"/>
      <c r="B903" s="2"/>
      <c r="C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</row>
    <row r="904" spans="1:67" x14ac:dyDescent="0.35">
      <c r="A904" s="2"/>
      <c r="B904" s="2"/>
      <c r="C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</row>
    <row r="905" spans="1:67" x14ac:dyDescent="0.35">
      <c r="A905" s="2"/>
      <c r="B905" s="2"/>
      <c r="C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</row>
    <row r="906" spans="1:67" x14ac:dyDescent="0.35">
      <c r="A906" s="2"/>
      <c r="B906" s="2"/>
      <c r="C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</row>
    <row r="907" spans="1:67" x14ac:dyDescent="0.35">
      <c r="A907" s="2"/>
      <c r="B907" s="2"/>
      <c r="C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</row>
    <row r="908" spans="1:67" x14ac:dyDescent="0.35">
      <c r="A908" s="2"/>
      <c r="B908" s="2"/>
      <c r="C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</row>
    <row r="909" spans="1:67" x14ac:dyDescent="0.35">
      <c r="A909" s="2"/>
      <c r="B909" s="2"/>
      <c r="C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</row>
    <row r="910" spans="1:67" x14ac:dyDescent="0.35">
      <c r="A910" s="2"/>
      <c r="B910" s="2"/>
      <c r="C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</row>
    <row r="911" spans="1:67" x14ac:dyDescent="0.35">
      <c r="A911" s="2"/>
      <c r="B911" s="2"/>
      <c r="C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</row>
    <row r="912" spans="1:67" x14ac:dyDescent="0.35">
      <c r="A912" s="2"/>
      <c r="B912" s="2"/>
      <c r="C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</row>
    <row r="913" spans="1:67" x14ac:dyDescent="0.35">
      <c r="A913" s="2"/>
      <c r="B913" s="2"/>
      <c r="C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</row>
    <row r="914" spans="1:67" x14ac:dyDescent="0.35">
      <c r="A914" s="2"/>
      <c r="B914" s="2"/>
      <c r="C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</row>
    <row r="915" spans="1:67" x14ac:dyDescent="0.35">
      <c r="A915" s="2"/>
      <c r="B915" s="2"/>
      <c r="C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</row>
    <row r="916" spans="1:67" x14ac:dyDescent="0.35">
      <c r="A916" s="2"/>
      <c r="B916" s="2"/>
      <c r="C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</row>
    <row r="917" spans="1:67" x14ac:dyDescent="0.35">
      <c r="A917" s="2"/>
      <c r="B917" s="2"/>
      <c r="C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</row>
    <row r="918" spans="1:67" x14ac:dyDescent="0.35">
      <c r="A918" s="2"/>
      <c r="B918" s="2"/>
      <c r="C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</row>
    <row r="919" spans="1:67" x14ac:dyDescent="0.35">
      <c r="A919" s="2"/>
      <c r="B919" s="2"/>
      <c r="C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</row>
    <row r="920" spans="1:67" x14ac:dyDescent="0.35">
      <c r="A920" s="2"/>
      <c r="B920" s="2"/>
      <c r="C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</row>
    <row r="921" spans="1:67" x14ac:dyDescent="0.35">
      <c r="A921" s="2"/>
      <c r="B921" s="2"/>
      <c r="C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</row>
    <row r="922" spans="1:67" x14ac:dyDescent="0.35">
      <c r="A922" s="2"/>
      <c r="B922" s="2"/>
      <c r="C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</row>
    <row r="923" spans="1:67" x14ac:dyDescent="0.35">
      <c r="A923" s="2"/>
      <c r="B923" s="2"/>
      <c r="C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</row>
    <row r="924" spans="1:67" x14ac:dyDescent="0.35">
      <c r="A924" s="2"/>
      <c r="B924" s="2"/>
      <c r="C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</row>
    <row r="925" spans="1:67" x14ac:dyDescent="0.35">
      <c r="A925" s="2"/>
      <c r="B925" s="2"/>
      <c r="C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</row>
    <row r="926" spans="1:67" x14ac:dyDescent="0.35">
      <c r="A926" s="2"/>
      <c r="B926" s="2"/>
      <c r="C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</row>
    <row r="927" spans="1:67" x14ac:dyDescent="0.35">
      <c r="A927" s="2"/>
      <c r="B927" s="2"/>
      <c r="C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</row>
    <row r="928" spans="1:67" x14ac:dyDescent="0.35">
      <c r="A928" s="2"/>
      <c r="B928" s="2"/>
      <c r="C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</row>
    <row r="929" spans="1:67" x14ac:dyDescent="0.35">
      <c r="A929" s="2"/>
      <c r="B929" s="2"/>
      <c r="C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</row>
    <row r="930" spans="1:67" x14ac:dyDescent="0.35">
      <c r="A930" s="2"/>
      <c r="B930" s="2"/>
      <c r="C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</row>
    <row r="931" spans="1:67" x14ac:dyDescent="0.35">
      <c r="A931" s="2"/>
      <c r="B931" s="2"/>
      <c r="C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</row>
    <row r="932" spans="1:67" x14ac:dyDescent="0.35">
      <c r="A932" s="2"/>
      <c r="B932" s="2"/>
      <c r="C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</row>
    <row r="933" spans="1:67" x14ac:dyDescent="0.35">
      <c r="A933" s="2"/>
      <c r="B933" s="2"/>
      <c r="C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</row>
    <row r="934" spans="1:67" x14ac:dyDescent="0.35">
      <c r="A934" s="2"/>
      <c r="B934" s="2"/>
      <c r="C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</row>
    <row r="935" spans="1:67" x14ac:dyDescent="0.35">
      <c r="A935" s="2"/>
      <c r="B935" s="2"/>
      <c r="C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</row>
    <row r="936" spans="1:67" x14ac:dyDescent="0.35">
      <c r="A936" s="2"/>
      <c r="B936" s="2"/>
      <c r="C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</row>
    <row r="937" spans="1:67" x14ac:dyDescent="0.35">
      <c r="A937" s="2"/>
      <c r="B937" s="2"/>
      <c r="C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</row>
    <row r="938" spans="1:67" x14ac:dyDescent="0.35">
      <c r="A938" s="2"/>
      <c r="B938" s="2"/>
      <c r="C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</row>
    <row r="939" spans="1:67" x14ac:dyDescent="0.35">
      <c r="A939" s="2"/>
      <c r="B939" s="2"/>
      <c r="C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</row>
    <row r="940" spans="1:67" x14ac:dyDescent="0.35">
      <c r="A940" s="2"/>
      <c r="B940" s="2"/>
      <c r="C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</row>
    <row r="941" spans="1:67" x14ac:dyDescent="0.35">
      <c r="A941" s="2"/>
      <c r="B941" s="2"/>
      <c r="C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</row>
    <row r="942" spans="1:67" x14ac:dyDescent="0.35">
      <c r="A942" s="2"/>
      <c r="B942" s="2"/>
      <c r="C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</row>
    <row r="943" spans="1:67" x14ac:dyDescent="0.35">
      <c r="A943" s="2"/>
      <c r="B943" s="2"/>
      <c r="C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</row>
    <row r="944" spans="1:67" x14ac:dyDescent="0.35">
      <c r="A944" s="2"/>
      <c r="B944" s="2"/>
      <c r="C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</row>
    <row r="945" spans="1:67" x14ac:dyDescent="0.35">
      <c r="A945" s="2"/>
      <c r="B945" s="2"/>
      <c r="C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</row>
    <row r="946" spans="1:67" x14ac:dyDescent="0.35">
      <c r="A946" s="2"/>
      <c r="B946" s="2"/>
      <c r="C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</row>
    <row r="947" spans="1:67" x14ac:dyDescent="0.35">
      <c r="A947" s="2"/>
      <c r="B947" s="2"/>
      <c r="C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</row>
    <row r="948" spans="1:67" x14ac:dyDescent="0.35">
      <c r="A948" s="2"/>
      <c r="B948" s="2"/>
      <c r="C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</row>
    <row r="949" spans="1:67" x14ac:dyDescent="0.35">
      <c r="A949" s="2"/>
      <c r="B949" s="2"/>
      <c r="C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</row>
    <row r="950" spans="1:67" x14ac:dyDescent="0.35">
      <c r="A950" s="2"/>
      <c r="B950" s="2"/>
      <c r="C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</row>
    <row r="951" spans="1:67" x14ac:dyDescent="0.35">
      <c r="A951" s="2"/>
      <c r="B951" s="2"/>
      <c r="C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</row>
    <row r="952" spans="1:67" x14ac:dyDescent="0.35">
      <c r="A952" s="2"/>
      <c r="B952" s="2"/>
      <c r="C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</row>
    <row r="953" spans="1:67" x14ac:dyDescent="0.35">
      <c r="A953" s="2"/>
      <c r="B953" s="2"/>
      <c r="C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</row>
    <row r="954" spans="1:67" x14ac:dyDescent="0.35">
      <c r="A954" s="2"/>
      <c r="B954" s="2"/>
      <c r="C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</row>
    <row r="955" spans="1:67" x14ac:dyDescent="0.35">
      <c r="A955" s="2"/>
      <c r="B955" s="2"/>
      <c r="C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</row>
    <row r="956" spans="1:67" x14ac:dyDescent="0.35">
      <c r="A956" s="2"/>
      <c r="B956" s="2"/>
      <c r="C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</row>
    <row r="957" spans="1:67" x14ac:dyDescent="0.35">
      <c r="A957" s="2"/>
      <c r="B957" s="2"/>
      <c r="C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</row>
    <row r="958" spans="1:67" x14ac:dyDescent="0.35">
      <c r="A958" s="2"/>
      <c r="B958" s="2"/>
      <c r="C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</row>
    <row r="959" spans="1:67" x14ac:dyDescent="0.35">
      <c r="A959" s="2"/>
      <c r="B959" s="2"/>
      <c r="C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</row>
    <row r="960" spans="1:67" x14ac:dyDescent="0.35">
      <c r="A960" s="2"/>
      <c r="B960" s="2"/>
      <c r="C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</row>
    <row r="961" spans="1:67" x14ac:dyDescent="0.35">
      <c r="A961" s="2"/>
      <c r="B961" s="2"/>
      <c r="C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</row>
    <row r="962" spans="1:67" x14ac:dyDescent="0.35">
      <c r="A962" s="2"/>
      <c r="B962" s="2"/>
      <c r="C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</row>
    <row r="963" spans="1:67" x14ac:dyDescent="0.35">
      <c r="A963" s="2"/>
      <c r="B963" s="2"/>
      <c r="C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</row>
    <row r="964" spans="1:67" x14ac:dyDescent="0.35">
      <c r="A964" s="2"/>
      <c r="B964" s="2"/>
      <c r="C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</row>
    <row r="965" spans="1:67" x14ac:dyDescent="0.35">
      <c r="A965" s="2"/>
      <c r="B965" s="2"/>
      <c r="C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</row>
    <row r="966" spans="1:67" x14ac:dyDescent="0.35">
      <c r="A966" s="2"/>
      <c r="B966" s="2"/>
      <c r="C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</row>
    <row r="967" spans="1:67" x14ac:dyDescent="0.35">
      <c r="A967" s="2"/>
      <c r="B967" s="2"/>
      <c r="C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</row>
    <row r="968" spans="1:67" x14ac:dyDescent="0.35">
      <c r="A968" s="2"/>
      <c r="B968" s="2"/>
      <c r="C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</row>
    <row r="969" spans="1:67" x14ac:dyDescent="0.35">
      <c r="A969" s="2"/>
      <c r="B969" s="2"/>
      <c r="C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</row>
    <row r="970" spans="1:67" x14ac:dyDescent="0.35">
      <c r="A970" s="2"/>
      <c r="B970" s="2"/>
      <c r="C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</row>
    <row r="971" spans="1:67" x14ac:dyDescent="0.35">
      <c r="A971" s="2"/>
      <c r="B971" s="2"/>
      <c r="C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</row>
    <row r="972" spans="1:67" x14ac:dyDescent="0.35">
      <c r="A972" s="2"/>
      <c r="B972" s="2"/>
      <c r="C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</row>
    <row r="973" spans="1:67" x14ac:dyDescent="0.35">
      <c r="A973" s="2"/>
      <c r="B973" s="2"/>
      <c r="C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</row>
    <row r="974" spans="1:67" x14ac:dyDescent="0.35">
      <c r="A974" s="2"/>
      <c r="B974" s="2"/>
      <c r="C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</row>
    <row r="975" spans="1:67" x14ac:dyDescent="0.35">
      <c r="A975" s="2"/>
      <c r="B975" s="2"/>
      <c r="C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</row>
    <row r="976" spans="1:67" x14ac:dyDescent="0.35">
      <c r="A976" s="2"/>
      <c r="B976" s="2"/>
      <c r="C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</row>
    <row r="977" spans="1:67" x14ac:dyDescent="0.35">
      <c r="A977" s="2"/>
      <c r="B977" s="2"/>
      <c r="C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</row>
    <row r="978" spans="1:67" x14ac:dyDescent="0.35">
      <c r="A978" s="2"/>
      <c r="B978" s="2"/>
      <c r="C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</row>
    <row r="979" spans="1:67" x14ac:dyDescent="0.35">
      <c r="A979" s="2"/>
      <c r="B979" s="2"/>
      <c r="C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</row>
    <row r="980" spans="1:67" x14ac:dyDescent="0.35">
      <c r="A980" s="2"/>
      <c r="B980" s="2"/>
      <c r="C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</row>
    <row r="981" spans="1:67" x14ac:dyDescent="0.35">
      <c r="A981" s="2"/>
      <c r="B981" s="2"/>
      <c r="C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</row>
    <row r="982" spans="1:67" x14ac:dyDescent="0.35">
      <c r="A982" s="2"/>
      <c r="B982" s="2"/>
      <c r="C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</row>
    <row r="983" spans="1:67" x14ac:dyDescent="0.35">
      <c r="A983" s="2"/>
      <c r="B983" s="2"/>
      <c r="C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</row>
    <row r="984" spans="1:67" x14ac:dyDescent="0.35">
      <c r="A984" s="2"/>
      <c r="B984" s="2"/>
      <c r="C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</row>
    <row r="985" spans="1:67" x14ac:dyDescent="0.35">
      <c r="A985" s="2"/>
      <c r="B985" s="2"/>
      <c r="C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</row>
    <row r="986" spans="1:67" x14ac:dyDescent="0.35">
      <c r="A986" s="2"/>
      <c r="B986" s="2"/>
      <c r="C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</row>
    <row r="987" spans="1:67" x14ac:dyDescent="0.35">
      <c r="A987" s="2"/>
      <c r="B987" s="2"/>
      <c r="C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</row>
    <row r="988" spans="1:67" x14ac:dyDescent="0.35">
      <c r="A988" s="2"/>
      <c r="B988" s="2"/>
      <c r="C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</row>
    <row r="989" spans="1:67" x14ac:dyDescent="0.35">
      <c r="A989" s="2"/>
      <c r="B989" s="2"/>
      <c r="C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</row>
    <row r="990" spans="1:67" x14ac:dyDescent="0.35">
      <c r="A990" s="2"/>
      <c r="B990" s="2"/>
      <c r="C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</row>
    <row r="991" spans="1:67" x14ac:dyDescent="0.35">
      <c r="A991" s="2"/>
      <c r="B991" s="2"/>
      <c r="C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</row>
    <row r="992" spans="1:67" x14ac:dyDescent="0.35">
      <c r="A992" s="2"/>
      <c r="B992" s="2"/>
      <c r="C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</row>
    <row r="993" spans="1:67" x14ac:dyDescent="0.35">
      <c r="A993" s="2"/>
      <c r="B993" s="2"/>
      <c r="C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</row>
    <row r="994" spans="1:67" x14ac:dyDescent="0.35">
      <c r="A994" s="2"/>
      <c r="B994" s="2"/>
      <c r="C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</row>
    <row r="995" spans="1:67" x14ac:dyDescent="0.35">
      <c r="A995" s="2"/>
      <c r="B995" s="2"/>
      <c r="C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</row>
    <row r="996" spans="1:67" x14ac:dyDescent="0.35">
      <c r="A996" s="2"/>
      <c r="B996" s="2"/>
      <c r="C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</row>
    <row r="997" spans="1:67" x14ac:dyDescent="0.35">
      <c r="A997" s="2"/>
      <c r="B997" s="2"/>
      <c r="C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</row>
    <row r="998" spans="1:67" x14ac:dyDescent="0.35">
      <c r="A998" s="2"/>
      <c r="B998" s="2"/>
      <c r="C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</row>
    <row r="999" spans="1:67" x14ac:dyDescent="0.35">
      <c r="A999" s="2"/>
      <c r="B999" s="2"/>
      <c r="C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</row>
    <row r="1000" spans="1:67" x14ac:dyDescent="0.35">
      <c r="A1000" s="2"/>
      <c r="B1000" s="2"/>
      <c r="C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</row>
    <row r="1001" spans="1:67" x14ac:dyDescent="0.35">
      <c r="A1001" s="2"/>
      <c r="B1001" s="2"/>
      <c r="C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</row>
    <row r="1002" spans="1:67" x14ac:dyDescent="0.35">
      <c r="A1002" s="2"/>
      <c r="B1002" s="2"/>
      <c r="C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</row>
    <row r="1003" spans="1:67" x14ac:dyDescent="0.35">
      <c r="A1003" s="2"/>
      <c r="B1003" s="2"/>
      <c r="C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</row>
    <row r="1004" spans="1:67" x14ac:dyDescent="0.35">
      <c r="A1004" s="2"/>
      <c r="B1004" s="2"/>
      <c r="C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</row>
    <row r="1005" spans="1:67" x14ac:dyDescent="0.35">
      <c r="A1005" s="2"/>
      <c r="B1005" s="2"/>
      <c r="C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</row>
    <row r="1006" spans="1:67" x14ac:dyDescent="0.35">
      <c r="A1006" s="2"/>
      <c r="B1006" s="2"/>
      <c r="C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</row>
    <row r="1007" spans="1:67" x14ac:dyDescent="0.35">
      <c r="A1007" s="2"/>
      <c r="B1007" s="2"/>
      <c r="C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</row>
    <row r="1008" spans="1:67" x14ac:dyDescent="0.35">
      <c r="A1008" s="2"/>
      <c r="B1008" s="2"/>
      <c r="C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</row>
    <row r="1009" spans="1:67" x14ac:dyDescent="0.35">
      <c r="A1009" s="2"/>
      <c r="B1009" s="2"/>
      <c r="C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</row>
    <row r="1010" spans="1:67" x14ac:dyDescent="0.35">
      <c r="A1010" s="2"/>
      <c r="B1010" s="2"/>
      <c r="C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</row>
    <row r="1011" spans="1:67" x14ac:dyDescent="0.35">
      <c r="A1011" s="2"/>
      <c r="B1011" s="2"/>
      <c r="C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</row>
    <row r="1012" spans="1:67" x14ac:dyDescent="0.35">
      <c r="A1012" s="2"/>
      <c r="B1012" s="2"/>
      <c r="C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</row>
    <row r="1013" spans="1:67" x14ac:dyDescent="0.35">
      <c r="A1013" s="2"/>
      <c r="B1013" s="2"/>
      <c r="C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</row>
    <row r="1014" spans="1:67" x14ac:dyDescent="0.35">
      <c r="A1014" s="2"/>
      <c r="B1014" s="2"/>
      <c r="C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</row>
    <row r="1015" spans="1:67" x14ac:dyDescent="0.35">
      <c r="A1015" s="2"/>
      <c r="B1015" s="2"/>
      <c r="C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</row>
    <row r="1016" spans="1:67" x14ac:dyDescent="0.35">
      <c r="A1016" s="2"/>
      <c r="B1016" s="2"/>
      <c r="C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</row>
    <row r="1017" spans="1:67" x14ac:dyDescent="0.35">
      <c r="A1017" s="2"/>
      <c r="B1017" s="2"/>
      <c r="C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</row>
    <row r="1018" spans="1:67" x14ac:dyDescent="0.35">
      <c r="A1018" s="2"/>
      <c r="B1018" s="2"/>
      <c r="C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</row>
    <row r="1019" spans="1:67" x14ac:dyDescent="0.35">
      <c r="A1019" s="2"/>
      <c r="B1019" s="2"/>
      <c r="C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</row>
    <row r="1020" spans="1:67" x14ac:dyDescent="0.35">
      <c r="A1020" s="2"/>
      <c r="B1020" s="2"/>
      <c r="C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</row>
    <row r="1021" spans="1:67" x14ac:dyDescent="0.35">
      <c r="A1021" s="2"/>
      <c r="B1021" s="2"/>
      <c r="C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</row>
    <row r="1022" spans="1:67" x14ac:dyDescent="0.35">
      <c r="A1022" s="2"/>
      <c r="B1022" s="2"/>
      <c r="C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</row>
    <row r="1023" spans="1:67" x14ac:dyDescent="0.35">
      <c r="A1023" s="2"/>
      <c r="B1023" s="2"/>
      <c r="C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</row>
    <row r="1024" spans="1:67" x14ac:dyDescent="0.35">
      <c r="A1024" s="2"/>
      <c r="B1024" s="2"/>
      <c r="C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</row>
    <row r="1025" spans="1:67" x14ac:dyDescent="0.35">
      <c r="A1025" s="2"/>
      <c r="B1025" s="2"/>
      <c r="C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</row>
    <row r="1026" spans="1:67" x14ac:dyDescent="0.35">
      <c r="A1026" s="2"/>
      <c r="B1026" s="2"/>
      <c r="C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</row>
    <row r="1027" spans="1:67" x14ac:dyDescent="0.35">
      <c r="A1027" s="2"/>
      <c r="B1027" s="2"/>
      <c r="C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</row>
    <row r="1028" spans="1:67" x14ac:dyDescent="0.35">
      <c r="A1028" s="2"/>
      <c r="B1028" s="2"/>
      <c r="C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</row>
    <row r="1029" spans="1:67" x14ac:dyDescent="0.35">
      <c r="A1029" s="2"/>
      <c r="B1029" s="2"/>
      <c r="C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</row>
    <row r="1030" spans="1:67" x14ac:dyDescent="0.35">
      <c r="A1030" s="2"/>
      <c r="B1030" s="2"/>
      <c r="C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</row>
    <row r="1031" spans="1:67" x14ac:dyDescent="0.35">
      <c r="A1031" s="2"/>
      <c r="B1031" s="2"/>
      <c r="C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</row>
    <row r="1032" spans="1:67" x14ac:dyDescent="0.35">
      <c r="A1032" s="2"/>
      <c r="B1032" s="2"/>
      <c r="C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</row>
    <row r="1033" spans="1:67" x14ac:dyDescent="0.35">
      <c r="A1033" s="2"/>
      <c r="B1033" s="2"/>
      <c r="C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</row>
    <row r="1034" spans="1:67" x14ac:dyDescent="0.35">
      <c r="A1034" s="2"/>
      <c r="B1034" s="2"/>
      <c r="C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</row>
    <row r="1035" spans="1:67" x14ac:dyDescent="0.35">
      <c r="A1035" s="2"/>
      <c r="B1035" s="2"/>
      <c r="C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</row>
    <row r="1036" spans="1:67" x14ac:dyDescent="0.35">
      <c r="A1036" s="2"/>
      <c r="B1036" s="2"/>
      <c r="C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</row>
    <row r="1037" spans="1:67" x14ac:dyDescent="0.35">
      <c r="A1037" s="2"/>
      <c r="B1037" s="2"/>
      <c r="C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</row>
    <row r="1038" spans="1:67" x14ac:dyDescent="0.35">
      <c r="A1038" s="2"/>
      <c r="B1038" s="2"/>
      <c r="C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</row>
    <row r="1039" spans="1:67" x14ac:dyDescent="0.35">
      <c r="A1039" s="2"/>
      <c r="B1039" s="2"/>
      <c r="C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</row>
    <row r="1040" spans="1:67" x14ac:dyDescent="0.35">
      <c r="A1040" s="2"/>
      <c r="B1040" s="2"/>
      <c r="C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</row>
    <row r="1041" spans="1:67" x14ac:dyDescent="0.35">
      <c r="A1041" s="2"/>
      <c r="B1041" s="2"/>
      <c r="C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</row>
    <row r="1042" spans="1:67" x14ac:dyDescent="0.35">
      <c r="A1042" s="2"/>
      <c r="B1042" s="2"/>
      <c r="C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</row>
    <row r="1043" spans="1:67" x14ac:dyDescent="0.35">
      <c r="A1043" s="2"/>
      <c r="B1043" s="2"/>
      <c r="C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</row>
    <row r="1044" spans="1:67" x14ac:dyDescent="0.35">
      <c r="A1044" s="2"/>
      <c r="B1044" s="2"/>
      <c r="C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</row>
    <row r="1045" spans="1:67" x14ac:dyDescent="0.35">
      <c r="A1045" s="2"/>
      <c r="B1045" s="2"/>
      <c r="C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</row>
    <row r="1046" spans="1:67" x14ac:dyDescent="0.35">
      <c r="A1046" s="2"/>
      <c r="B1046" s="2"/>
      <c r="C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</row>
    <row r="1047" spans="1:67" x14ac:dyDescent="0.35">
      <c r="A1047" s="2"/>
      <c r="B1047" s="2"/>
      <c r="C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</row>
    <row r="1048" spans="1:67" x14ac:dyDescent="0.35">
      <c r="A1048" s="2"/>
      <c r="B1048" s="2"/>
      <c r="C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</row>
    <row r="1049" spans="1:67" x14ac:dyDescent="0.35">
      <c r="A1049" s="2"/>
      <c r="B1049" s="2"/>
      <c r="C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</row>
    <row r="1050" spans="1:67" x14ac:dyDescent="0.35">
      <c r="A1050" s="2"/>
      <c r="B1050" s="2"/>
      <c r="C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</row>
    <row r="1051" spans="1:67" x14ac:dyDescent="0.35">
      <c r="A1051" s="2"/>
      <c r="B1051" s="2"/>
      <c r="C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</row>
    <row r="1052" spans="1:67" x14ac:dyDescent="0.35">
      <c r="A1052" s="2"/>
      <c r="B1052" s="2"/>
      <c r="C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</row>
    <row r="1053" spans="1:67" x14ac:dyDescent="0.35">
      <c r="A1053" s="2"/>
      <c r="B1053" s="2"/>
      <c r="C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</row>
    <row r="1054" spans="1:67" x14ac:dyDescent="0.35">
      <c r="A1054" s="2"/>
      <c r="B1054" s="2"/>
      <c r="C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</row>
    <row r="1055" spans="1:67" x14ac:dyDescent="0.35">
      <c r="A1055" s="2"/>
      <c r="B1055" s="2"/>
      <c r="C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</row>
    <row r="1056" spans="1:67" x14ac:dyDescent="0.35">
      <c r="A1056" s="2"/>
      <c r="B1056" s="2"/>
      <c r="C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</row>
    <row r="1057" spans="1:67" x14ac:dyDescent="0.35">
      <c r="A1057" s="2"/>
      <c r="B1057" s="2"/>
      <c r="C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</row>
    <row r="1058" spans="1:67" x14ac:dyDescent="0.35">
      <c r="A1058" s="2"/>
      <c r="B1058" s="2"/>
      <c r="C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</row>
    <row r="1059" spans="1:67" x14ac:dyDescent="0.35">
      <c r="A1059" s="2"/>
      <c r="B1059" s="2"/>
      <c r="C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</row>
    <row r="1060" spans="1:67" x14ac:dyDescent="0.35">
      <c r="A1060" s="2"/>
      <c r="B1060" s="2"/>
      <c r="C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</row>
    <row r="1061" spans="1:67" x14ac:dyDescent="0.35">
      <c r="A1061" s="2"/>
      <c r="B1061" s="2"/>
      <c r="C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</row>
    <row r="1062" spans="1:67" x14ac:dyDescent="0.35">
      <c r="A1062" s="2"/>
      <c r="B1062" s="2"/>
      <c r="C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</row>
    <row r="1063" spans="1:67" x14ac:dyDescent="0.35">
      <c r="A1063" s="2"/>
      <c r="B1063" s="2"/>
      <c r="C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</row>
    <row r="1064" spans="1:67" x14ac:dyDescent="0.35">
      <c r="A1064" s="2"/>
      <c r="B1064" s="2"/>
      <c r="C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</row>
    <row r="1065" spans="1:67" x14ac:dyDescent="0.35">
      <c r="A1065" s="2"/>
      <c r="B1065" s="2"/>
      <c r="C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</row>
    <row r="1066" spans="1:67" x14ac:dyDescent="0.35">
      <c r="A1066" s="2"/>
      <c r="B1066" s="2"/>
      <c r="C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</row>
    <row r="1067" spans="1:67" x14ac:dyDescent="0.35">
      <c r="A1067" s="2"/>
      <c r="B1067" s="2"/>
      <c r="C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</row>
    <row r="1068" spans="1:67" x14ac:dyDescent="0.35">
      <c r="A1068" s="2"/>
      <c r="B1068" s="2"/>
      <c r="C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</row>
    <row r="1069" spans="1:67" x14ac:dyDescent="0.35">
      <c r="A1069" s="2"/>
      <c r="B1069" s="2"/>
      <c r="C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</row>
    <row r="1070" spans="1:67" x14ac:dyDescent="0.35">
      <c r="A1070" s="2"/>
      <c r="B1070" s="2"/>
      <c r="C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</row>
    <row r="1071" spans="1:67" x14ac:dyDescent="0.35">
      <c r="A1071" s="2"/>
      <c r="B1071" s="2"/>
      <c r="C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</row>
    <row r="1072" spans="1:67" x14ac:dyDescent="0.35">
      <c r="A1072" s="2"/>
      <c r="B1072" s="2"/>
      <c r="C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</row>
    <row r="1073" spans="1:67" x14ac:dyDescent="0.35">
      <c r="A1073" s="2"/>
      <c r="B1073" s="2"/>
      <c r="C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</row>
    <row r="1074" spans="1:67" x14ac:dyDescent="0.35">
      <c r="A1074" s="2"/>
      <c r="B1074" s="2"/>
      <c r="C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</row>
    <row r="1075" spans="1:67" x14ac:dyDescent="0.35">
      <c r="A1075" s="2"/>
      <c r="B1075" s="2"/>
      <c r="C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</row>
    <row r="1076" spans="1:67" x14ac:dyDescent="0.35">
      <c r="A1076" s="2"/>
      <c r="B1076" s="2"/>
      <c r="C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</row>
    <row r="1077" spans="1:67" x14ac:dyDescent="0.35">
      <c r="A1077" s="2"/>
      <c r="B1077" s="2"/>
      <c r="C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</row>
    <row r="1078" spans="1:67" x14ac:dyDescent="0.35">
      <c r="A1078" s="2"/>
      <c r="B1078" s="2"/>
      <c r="C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</row>
    <row r="1079" spans="1:67" x14ac:dyDescent="0.35">
      <c r="A1079" s="2"/>
      <c r="B1079" s="2"/>
      <c r="C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</row>
    <row r="1080" spans="1:67" x14ac:dyDescent="0.35">
      <c r="A1080" s="2"/>
      <c r="B1080" s="2"/>
      <c r="C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</row>
    <row r="1081" spans="1:67" x14ac:dyDescent="0.35">
      <c r="A1081" s="2"/>
      <c r="B1081" s="2"/>
      <c r="C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</row>
    <row r="1082" spans="1:67" x14ac:dyDescent="0.35">
      <c r="A1082" s="2"/>
      <c r="B1082" s="2"/>
      <c r="C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</row>
    <row r="1083" spans="1:67" x14ac:dyDescent="0.35">
      <c r="A1083" s="2"/>
      <c r="B1083" s="2"/>
      <c r="C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</row>
    <row r="1084" spans="1:67" x14ac:dyDescent="0.35">
      <c r="A1084" s="2"/>
      <c r="B1084" s="2"/>
      <c r="C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</row>
    <row r="1085" spans="1:67" x14ac:dyDescent="0.35">
      <c r="A1085" s="2"/>
      <c r="B1085" s="2"/>
      <c r="C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</row>
    <row r="1086" spans="1:67" x14ac:dyDescent="0.35">
      <c r="A1086" s="2"/>
      <c r="B1086" s="2"/>
      <c r="C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</row>
    <row r="1087" spans="1:67" x14ac:dyDescent="0.35">
      <c r="A1087" s="2"/>
      <c r="B1087" s="2"/>
      <c r="C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</row>
    <row r="1088" spans="1:67" x14ac:dyDescent="0.35">
      <c r="A1088" s="2"/>
      <c r="B1088" s="2"/>
      <c r="C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</row>
    <row r="1089" spans="1:67" x14ac:dyDescent="0.35">
      <c r="A1089" s="2"/>
      <c r="B1089" s="2"/>
      <c r="C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</row>
    <row r="1090" spans="1:67" x14ac:dyDescent="0.35">
      <c r="A1090" s="2"/>
      <c r="B1090" s="2"/>
      <c r="C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</row>
    <row r="1091" spans="1:67" x14ac:dyDescent="0.35">
      <c r="A1091" s="2"/>
      <c r="B1091" s="2"/>
      <c r="C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</row>
    <row r="1092" spans="1:67" x14ac:dyDescent="0.35">
      <c r="A1092" s="2"/>
      <c r="B1092" s="2"/>
      <c r="C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</row>
    <row r="1093" spans="1:67" x14ac:dyDescent="0.35">
      <c r="A1093" s="2"/>
      <c r="B1093" s="2"/>
      <c r="C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</row>
    <row r="1094" spans="1:67" x14ac:dyDescent="0.35">
      <c r="A1094" s="2"/>
      <c r="B1094" s="2"/>
      <c r="C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</row>
    <row r="1095" spans="1:67" x14ac:dyDescent="0.35">
      <c r="A1095" s="2"/>
      <c r="B1095" s="2"/>
      <c r="C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</row>
    <row r="1096" spans="1:67" x14ac:dyDescent="0.35">
      <c r="A1096" s="2"/>
      <c r="B1096" s="2"/>
      <c r="C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</row>
    <row r="1097" spans="1:67" x14ac:dyDescent="0.35">
      <c r="A1097" s="2"/>
      <c r="B1097" s="2"/>
      <c r="C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</row>
    <row r="1098" spans="1:67" x14ac:dyDescent="0.35">
      <c r="A1098" s="2"/>
      <c r="B1098" s="2"/>
      <c r="C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</row>
    <row r="1099" spans="1:67" x14ac:dyDescent="0.35">
      <c r="A1099" s="2"/>
      <c r="B1099" s="2"/>
      <c r="C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</row>
    <row r="1100" spans="1:67" x14ac:dyDescent="0.35">
      <c r="A1100" s="2"/>
      <c r="B1100" s="2"/>
      <c r="C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</row>
    <row r="1101" spans="1:67" x14ac:dyDescent="0.35">
      <c r="A1101" s="2"/>
      <c r="B1101" s="2"/>
      <c r="C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</row>
    <row r="1102" spans="1:67" x14ac:dyDescent="0.35">
      <c r="A1102" s="2"/>
      <c r="B1102" s="2"/>
      <c r="C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</row>
    <row r="1103" spans="1:67" x14ac:dyDescent="0.35">
      <c r="A1103" s="2"/>
      <c r="B1103" s="2"/>
      <c r="C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</row>
    <row r="1104" spans="1:67" x14ac:dyDescent="0.35">
      <c r="A1104" s="2"/>
      <c r="B1104" s="2"/>
      <c r="C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</row>
    <row r="1105" spans="1:67" x14ac:dyDescent="0.35">
      <c r="A1105" s="2"/>
      <c r="B1105" s="2"/>
      <c r="C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</row>
    <row r="1106" spans="1:67" x14ac:dyDescent="0.35">
      <c r="A1106" s="2"/>
      <c r="B1106" s="2"/>
      <c r="C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</row>
    <row r="1107" spans="1:67" x14ac:dyDescent="0.35">
      <c r="A1107" s="2"/>
      <c r="B1107" s="2"/>
      <c r="C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</row>
    <row r="1108" spans="1:67" x14ac:dyDescent="0.35">
      <c r="A1108" s="2"/>
      <c r="B1108" s="2"/>
      <c r="C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</row>
    <row r="1109" spans="1:67" x14ac:dyDescent="0.35">
      <c r="A1109" s="2"/>
      <c r="B1109" s="2"/>
      <c r="C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</row>
    <row r="1110" spans="1:67" x14ac:dyDescent="0.35">
      <c r="A1110" s="2"/>
      <c r="B1110" s="2"/>
      <c r="C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</row>
    <row r="1111" spans="1:67" x14ac:dyDescent="0.35">
      <c r="A1111" s="2"/>
      <c r="B1111" s="2"/>
      <c r="C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</row>
    <row r="1112" spans="1:67" x14ac:dyDescent="0.35">
      <c r="A1112" s="2"/>
      <c r="B1112" s="2"/>
      <c r="C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</row>
    <row r="1113" spans="1:67" x14ac:dyDescent="0.35">
      <c r="A1113" s="2"/>
      <c r="B1113" s="2"/>
      <c r="C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</row>
    <row r="1114" spans="1:67" x14ac:dyDescent="0.35">
      <c r="A1114" s="2"/>
      <c r="B1114" s="2"/>
      <c r="C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</row>
    <row r="1115" spans="1:67" x14ac:dyDescent="0.35">
      <c r="A1115" s="2"/>
      <c r="B1115" s="2"/>
      <c r="C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</row>
    <row r="1116" spans="1:67" x14ac:dyDescent="0.35">
      <c r="A1116" s="2"/>
      <c r="B1116" s="2"/>
      <c r="C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</row>
    <row r="1117" spans="1:67" x14ac:dyDescent="0.35">
      <c r="A1117" s="2"/>
      <c r="B1117" s="2"/>
      <c r="C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</row>
    <row r="1118" spans="1:67" x14ac:dyDescent="0.35">
      <c r="A1118" s="2"/>
      <c r="B1118" s="2"/>
      <c r="C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</row>
    <row r="1119" spans="1:67" x14ac:dyDescent="0.35">
      <c r="A1119" s="2"/>
      <c r="B1119" s="2"/>
      <c r="C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</row>
    <row r="1120" spans="1:67" x14ac:dyDescent="0.35">
      <c r="A1120" s="2"/>
      <c r="B1120" s="2"/>
      <c r="C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</row>
    <row r="1121" spans="1:67" x14ac:dyDescent="0.35">
      <c r="A1121" s="2"/>
      <c r="B1121" s="2"/>
      <c r="C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</row>
    <row r="1122" spans="1:67" x14ac:dyDescent="0.35">
      <c r="A1122" s="2"/>
      <c r="B1122" s="2"/>
      <c r="C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</row>
    <row r="1123" spans="1:67" x14ac:dyDescent="0.35">
      <c r="A1123" s="2"/>
      <c r="B1123" s="2"/>
      <c r="C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</row>
    <row r="1124" spans="1:67" x14ac:dyDescent="0.35">
      <c r="A1124" s="2"/>
      <c r="B1124" s="2"/>
      <c r="C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</row>
    <row r="1125" spans="1:67" x14ac:dyDescent="0.35">
      <c r="A1125" s="2"/>
      <c r="B1125" s="2"/>
      <c r="C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</row>
    <row r="1126" spans="1:67" x14ac:dyDescent="0.35">
      <c r="A1126" s="2"/>
      <c r="B1126" s="2"/>
      <c r="C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</row>
    <row r="1127" spans="1:67" x14ac:dyDescent="0.35">
      <c r="A1127" s="2"/>
      <c r="B1127" s="2"/>
      <c r="C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</row>
    <row r="1128" spans="1:67" x14ac:dyDescent="0.35">
      <c r="A1128" s="2"/>
      <c r="B1128" s="2"/>
      <c r="C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</row>
    <row r="1129" spans="1:67" x14ac:dyDescent="0.35">
      <c r="A1129" s="2"/>
      <c r="B1129" s="2"/>
      <c r="C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</row>
    <row r="1130" spans="1:67" x14ac:dyDescent="0.35">
      <c r="A1130" s="2"/>
      <c r="B1130" s="2"/>
      <c r="C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</row>
    <row r="1131" spans="1:67" x14ac:dyDescent="0.35">
      <c r="A1131" s="2"/>
      <c r="B1131" s="2"/>
      <c r="C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</row>
    <row r="1132" spans="1:67" x14ac:dyDescent="0.35">
      <c r="A1132" s="2"/>
      <c r="B1132" s="2"/>
      <c r="C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</row>
    <row r="1133" spans="1:67" x14ac:dyDescent="0.35">
      <c r="A1133" s="2"/>
      <c r="B1133" s="2"/>
      <c r="C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</row>
    <row r="1134" spans="1:67" x14ac:dyDescent="0.35">
      <c r="A1134" s="2"/>
      <c r="B1134" s="2"/>
      <c r="C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</row>
    <row r="1135" spans="1:67" x14ac:dyDescent="0.35">
      <c r="A1135" s="2"/>
      <c r="B1135" s="2"/>
      <c r="C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</row>
    <row r="1136" spans="1:67" x14ac:dyDescent="0.35">
      <c r="A1136" s="2"/>
      <c r="B1136" s="2"/>
      <c r="C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</row>
    <row r="1137" spans="1:67" x14ac:dyDescent="0.35">
      <c r="A1137" s="2"/>
      <c r="B1137" s="2"/>
      <c r="C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</row>
    <row r="1138" spans="1:67" x14ac:dyDescent="0.35">
      <c r="A1138" s="2"/>
      <c r="B1138" s="2"/>
      <c r="C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</row>
    <row r="1139" spans="1:67" x14ac:dyDescent="0.35">
      <c r="A1139" s="2"/>
      <c r="B1139" s="2"/>
      <c r="C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</row>
    <row r="1140" spans="1:67" x14ac:dyDescent="0.35">
      <c r="A1140" s="2"/>
      <c r="B1140" s="2"/>
      <c r="C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</row>
    <row r="1141" spans="1:67" x14ac:dyDescent="0.35">
      <c r="A1141" s="2"/>
      <c r="B1141" s="2"/>
      <c r="C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</row>
    <row r="1142" spans="1:67" x14ac:dyDescent="0.35">
      <c r="A1142" s="2"/>
      <c r="B1142" s="2"/>
      <c r="C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</row>
    <row r="1143" spans="1:67" x14ac:dyDescent="0.35">
      <c r="A1143" s="2"/>
      <c r="B1143" s="2"/>
      <c r="C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</row>
    <row r="1144" spans="1:67" x14ac:dyDescent="0.35">
      <c r="A1144" s="2"/>
      <c r="B1144" s="2"/>
      <c r="C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</row>
    <row r="1145" spans="1:67" x14ac:dyDescent="0.35">
      <c r="A1145" s="2"/>
      <c r="B1145" s="2"/>
      <c r="C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</row>
    <row r="1146" spans="1:67" x14ac:dyDescent="0.35">
      <c r="A1146" s="2"/>
      <c r="B1146" s="2"/>
      <c r="C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</row>
    <row r="1147" spans="1:67" x14ac:dyDescent="0.35">
      <c r="A1147" s="2"/>
      <c r="B1147" s="2"/>
      <c r="C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</row>
    <row r="1148" spans="1:67" x14ac:dyDescent="0.35">
      <c r="A1148" s="2"/>
      <c r="B1148" s="2"/>
      <c r="C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</row>
    <row r="1149" spans="1:67" x14ac:dyDescent="0.35">
      <c r="A1149" s="2"/>
      <c r="B1149" s="2"/>
      <c r="C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</row>
    <row r="1150" spans="1:67" x14ac:dyDescent="0.35">
      <c r="A1150" s="2"/>
      <c r="B1150" s="2"/>
      <c r="C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</row>
    <row r="1151" spans="1:67" x14ac:dyDescent="0.35">
      <c r="A1151" s="2"/>
      <c r="B1151" s="2"/>
      <c r="C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</row>
    <row r="1152" spans="1:67" x14ac:dyDescent="0.35">
      <c r="A1152" s="2"/>
      <c r="B1152" s="2"/>
      <c r="C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</row>
    <row r="1153" spans="1:67" x14ac:dyDescent="0.35">
      <c r="A1153" s="2"/>
      <c r="B1153" s="2"/>
      <c r="C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</row>
    <row r="1154" spans="1:67" x14ac:dyDescent="0.35">
      <c r="A1154" s="2"/>
      <c r="B1154" s="2"/>
      <c r="C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</row>
    <row r="1155" spans="1:67" x14ac:dyDescent="0.35">
      <c r="A1155" s="2"/>
      <c r="B1155" s="2"/>
      <c r="C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</row>
    <row r="1156" spans="1:67" x14ac:dyDescent="0.35">
      <c r="A1156" s="2"/>
      <c r="B1156" s="2"/>
      <c r="C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</row>
    <row r="1157" spans="1:67" x14ac:dyDescent="0.35">
      <c r="A1157" s="2"/>
      <c r="B1157" s="2"/>
      <c r="C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</row>
    <row r="1158" spans="1:67" x14ac:dyDescent="0.35">
      <c r="A1158" s="2"/>
      <c r="B1158" s="2"/>
      <c r="C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</row>
    <row r="1159" spans="1:67" x14ac:dyDescent="0.35">
      <c r="A1159" s="2"/>
      <c r="B1159" s="2"/>
      <c r="C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</row>
    <row r="1160" spans="1:67" x14ac:dyDescent="0.35">
      <c r="A1160" s="2"/>
      <c r="B1160" s="2"/>
      <c r="C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</row>
    <row r="1161" spans="1:67" x14ac:dyDescent="0.35">
      <c r="A1161" s="2"/>
      <c r="B1161" s="2"/>
      <c r="C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</row>
    <row r="1162" spans="1:67" x14ac:dyDescent="0.35">
      <c r="A1162" s="2"/>
      <c r="B1162" s="2"/>
      <c r="C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</row>
    <row r="1163" spans="1:67" x14ac:dyDescent="0.35">
      <c r="A1163" s="2"/>
      <c r="B1163" s="2"/>
      <c r="C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</row>
    <row r="1164" spans="1:67" x14ac:dyDescent="0.35">
      <c r="A1164" s="2"/>
      <c r="B1164" s="2"/>
      <c r="C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</row>
    <row r="1165" spans="1:67" x14ac:dyDescent="0.35">
      <c r="A1165" s="2"/>
      <c r="B1165" s="2"/>
      <c r="C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</row>
    <row r="1166" spans="1:67" x14ac:dyDescent="0.35">
      <c r="A1166" s="2"/>
      <c r="B1166" s="2"/>
      <c r="C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</row>
    <row r="1167" spans="1:67" x14ac:dyDescent="0.35">
      <c r="A1167" s="2"/>
      <c r="B1167" s="2"/>
      <c r="C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</row>
    <row r="1168" spans="1:67" x14ac:dyDescent="0.35">
      <c r="A1168" s="2"/>
      <c r="B1168" s="2"/>
      <c r="C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</row>
    <row r="1169" spans="1:67" x14ac:dyDescent="0.35">
      <c r="A1169" s="2"/>
      <c r="B1169" s="2"/>
      <c r="C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</row>
    <row r="1170" spans="1:67" x14ac:dyDescent="0.35">
      <c r="A1170" s="2"/>
      <c r="B1170" s="2"/>
      <c r="C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</row>
    <row r="1171" spans="1:67" x14ac:dyDescent="0.35">
      <c r="A1171" s="2"/>
      <c r="B1171" s="2"/>
      <c r="C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</row>
    <row r="1172" spans="1:67" x14ac:dyDescent="0.35">
      <c r="A1172" s="2"/>
      <c r="B1172" s="2"/>
      <c r="C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</row>
    <row r="1173" spans="1:67" x14ac:dyDescent="0.35">
      <c r="A1173" s="2"/>
      <c r="B1173" s="2"/>
      <c r="C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</row>
    <row r="1174" spans="1:67" x14ac:dyDescent="0.35">
      <c r="A1174" s="2"/>
      <c r="B1174" s="2"/>
      <c r="C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</row>
    <row r="1175" spans="1:67" x14ac:dyDescent="0.35">
      <c r="A1175" s="2"/>
      <c r="B1175" s="2"/>
      <c r="C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</row>
    <row r="1176" spans="1:67" x14ac:dyDescent="0.35">
      <c r="A1176" s="2"/>
      <c r="B1176" s="2"/>
      <c r="C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</row>
    <row r="1177" spans="1:67" x14ac:dyDescent="0.35">
      <c r="A1177" s="2"/>
      <c r="B1177" s="2"/>
      <c r="C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</row>
    <row r="1178" spans="1:67" x14ac:dyDescent="0.35">
      <c r="A1178" s="2"/>
      <c r="B1178" s="2"/>
      <c r="C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</row>
    <row r="1179" spans="1:67" x14ac:dyDescent="0.35">
      <c r="A1179" s="2"/>
      <c r="B1179" s="2"/>
      <c r="C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</row>
    <row r="1180" spans="1:67" x14ac:dyDescent="0.35">
      <c r="A1180" s="2"/>
      <c r="B1180" s="2"/>
      <c r="C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</row>
    <row r="1181" spans="1:67" x14ac:dyDescent="0.35">
      <c r="A1181" s="2"/>
      <c r="B1181" s="2"/>
      <c r="C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</row>
    <row r="1182" spans="1:67" x14ac:dyDescent="0.35">
      <c r="A1182" s="2"/>
      <c r="B1182" s="2"/>
      <c r="C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</row>
    <row r="1183" spans="1:67" x14ac:dyDescent="0.35">
      <c r="A1183" s="2"/>
      <c r="B1183" s="2"/>
      <c r="C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</row>
    <row r="1184" spans="1:67" x14ac:dyDescent="0.35">
      <c r="A1184" s="2"/>
      <c r="B1184" s="2"/>
      <c r="C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</row>
    <row r="1185" spans="1:67" x14ac:dyDescent="0.35">
      <c r="A1185" s="2"/>
      <c r="B1185" s="2"/>
      <c r="C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</row>
    <row r="1186" spans="1:67" x14ac:dyDescent="0.35">
      <c r="A1186" s="2"/>
      <c r="B1186" s="2"/>
      <c r="C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</row>
    <row r="1187" spans="1:67" x14ac:dyDescent="0.35">
      <c r="A1187" s="2"/>
      <c r="B1187" s="2"/>
      <c r="C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</row>
    <row r="1188" spans="1:67" x14ac:dyDescent="0.35">
      <c r="A1188" s="2"/>
      <c r="B1188" s="2"/>
      <c r="C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</row>
    <row r="1189" spans="1:67" x14ac:dyDescent="0.35">
      <c r="A1189" s="2"/>
      <c r="B1189" s="2"/>
      <c r="C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</row>
    <row r="1190" spans="1:67" x14ac:dyDescent="0.35">
      <c r="A1190" s="2"/>
      <c r="B1190" s="2"/>
      <c r="C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</row>
    <row r="1191" spans="1:67" x14ac:dyDescent="0.35">
      <c r="A1191" s="2"/>
      <c r="B1191" s="2"/>
      <c r="C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</row>
    <row r="1192" spans="1:67" x14ac:dyDescent="0.35">
      <c r="A1192" s="2"/>
      <c r="B1192" s="2"/>
      <c r="C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</row>
    <row r="1193" spans="1:67" x14ac:dyDescent="0.35">
      <c r="A1193" s="2"/>
      <c r="B1193" s="2"/>
      <c r="C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</row>
    <row r="1194" spans="1:67" x14ac:dyDescent="0.35">
      <c r="A1194" s="2"/>
      <c r="B1194" s="2"/>
      <c r="C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</row>
    <row r="1195" spans="1:67" x14ac:dyDescent="0.35">
      <c r="A1195" s="2"/>
      <c r="B1195" s="2"/>
      <c r="C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</row>
    <row r="1196" spans="1:67" x14ac:dyDescent="0.35">
      <c r="A1196" s="2"/>
      <c r="B1196" s="2"/>
      <c r="C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</row>
    <row r="1197" spans="1:67" x14ac:dyDescent="0.35">
      <c r="A1197" s="2"/>
      <c r="B1197" s="2"/>
      <c r="C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</row>
    <row r="1198" spans="1:67" x14ac:dyDescent="0.35">
      <c r="A1198" s="2"/>
      <c r="B1198" s="2"/>
      <c r="C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</row>
    <row r="1199" spans="1:67" x14ac:dyDescent="0.35">
      <c r="A1199" s="2"/>
      <c r="B1199" s="2"/>
      <c r="C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</row>
    <row r="1200" spans="1:67" x14ac:dyDescent="0.35">
      <c r="A1200" s="2"/>
      <c r="B1200" s="2"/>
      <c r="C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</row>
    <row r="1201" spans="1:67" x14ac:dyDescent="0.35">
      <c r="A1201" s="2"/>
      <c r="B1201" s="2"/>
      <c r="C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</row>
    <row r="1202" spans="1:67" x14ac:dyDescent="0.35">
      <c r="A1202" s="2"/>
      <c r="B1202" s="2"/>
      <c r="C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</row>
    <row r="1203" spans="1:67" x14ac:dyDescent="0.35">
      <c r="A1203" s="2"/>
      <c r="B1203" s="2"/>
      <c r="C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</row>
    <row r="1204" spans="1:67" x14ac:dyDescent="0.35">
      <c r="A1204" s="2"/>
      <c r="B1204" s="2"/>
      <c r="C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</row>
    <row r="1205" spans="1:67" x14ac:dyDescent="0.35">
      <c r="A1205" s="2"/>
      <c r="B1205" s="2"/>
      <c r="C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</row>
    <row r="1206" spans="1:67" x14ac:dyDescent="0.35">
      <c r="A1206" s="2"/>
      <c r="B1206" s="2"/>
      <c r="C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</row>
    <row r="1207" spans="1:67" x14ac:dyDescent="0.35">
      <c r="A1207" s="2"/>
      <c r="B1207" s="2"/>
      <c r="C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</row>
    <row r="1208" spans="1:67" x14ac:dyDescent="0.35">
      <c r="A1208" s="2"/>
      <c r="B1208" s="2"/>
      <c r="C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</row>
    <row r="1209" spans="1:67" x14ac:dyDescent="0.35">
      <c r="A1209" s="2"/>
      <c r="B1209" s="2"/>
      <c r="C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</row>
    <row r="1210" spans="1:67" x14ac:dyDescent="0.35">
      <c r="A1210" s="2"/>
      <c r="B1210" s="2"/>
      <c r="C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</row>
    <row r="1211" spans="1:67" x14ac:dyDescent="0.35">
      <c r="A1211" s="2"/>
      <c r="B1211" s="2"/>
      <c r="C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</row>
    <row r="1212" spans="1:67" x14ac:dyDescent="0.35">
      <c r="A1212" s="2"/>
      <c r="B1212" s="2"/>
      <c r="C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</row>
    <row r="1213" spans="1:67" x14ac:dyDescent="0.35">
      <c r="A1213" s="2"/>
      <c r="B1213" s="2"/>
      <c r="C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</row>
    <row r="1214" spans="1:67" x14ac:dyDescent="0.35">
      <c r="A1214" s="2"/>
      <c r="B1214" s="2"/>
      <c r="C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</row>
    <row r="1215" spans="1:67" x14ac:dyDescent="0.35">
      <c r="A1215" s="2"/>
      <c r="B1215" s="2"/>
      <c r="C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</row>
    <row r="1216" spans="1:67" x14ac:dyDescent="0.35">
      <c r="A1216" s="2"/>
      <c r="B1216" s="2"/>
      <c r="C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</row>
    <row r="1217" spans="1:67" x14ac:dyDescent="0.35">
      <c r="A1217" s="2"/>
      <c r="B1217" s="2"/>
      <c r="C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</row>
    <row r="1218" spans="1:67" x14ac:dyDescent="0.35">
      <c r="A1218" s="2"/>
      <c r="B1218" s="2"/>
      <c r="C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</row>
    <row r="1219" spans="1:67" x14ac:dyDescent="0.35">
      <c r="A1219" s="2"/>
      <c r="B1219" s="2"/>
      <c r="C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</row>
    <row r="1220" spans="1:67" x14ac:dyDescent="0.35">
      <c r="A1220" s="2"/>
      <c r="B1220" s="2"/>
      <c r="C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</row>
    <row r="1221" spans="1:67" x14ac:dyDescent="0.35">
      <c r="A1221" s="2"/>
      <c r="B1221" s="2"/>
      <c r="C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</row>
    <row r="1222" spans="1:67" x14ac:dyDescent="0.35">
      <c r="A1222" s="2"/>
      <c r="B1222" s="2"/>
      <c r="C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</row>
    <row r="1223" spans="1:67" x14ac:dyDescent="0.35">
      <c r="A1223" s="2"/>
      <c r="B1223" s="2"/>
      <c r="C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</row>
    <row r="1224" spans="1:67" x14ac:dyDescent="0.35">
      <c r="A1224" s="2"/>
      <c r="B1224" s="2"/>
      <c r="C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</row>
    <row r="1225" spans="1:67" x14ac:dyDescent="0.35">
      <c r="A1225" s="2"/>
      <c r="B1225" s="2"/>
      <c r="C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</row>
    <row r="1226" spans="1:67" x14ac:dyDescent="0.35">
      <c r="A1226" s="2"/>
      <c r="B1226" s="2"/>
      <c r="C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</row>
    <row r="1227" spans="1:67" x14ac:dyDescent="0.35">
      <c r="A1227" s="2"/>
      <c r="B1227" s="2"/>
      <c r="C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</row>
    <row r="1228" spans="1:67" x14ac:dyDescent="0.35">
      <c r="A1228" s="2"/>
      <c r="B1228" s="2"/>
      <c r="C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</row>
    <row r="1229" spans="1:67" x14ac:dyDescent="0.35">
      <c r="A1229" s="2"/>
      <c r="B1229" s="2"/>
      <c r="C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</row>
    <row r="1230" spans="1:67" x14ac:dyDescent="0.35">
      <c r="A1230" s="2"/>
      <c r="B1230" s="2"/>
      <c r="C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</row>
    <row r="1231" spans="1:67" x14ac:dyDescent="0.35">
      <c r="A1231" s="2"/>
      <c r="B1231" s="2"/>
      <c r="C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</row>
    <row r="1232" spans="1:67" x14ac:dyDescent="0.35">
      <c r="A1232" s="2"/>
      <c r="B1232" s="2"/>
      <c r="C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</row>
    <row r="1233" spans="1:67" x14ac:dyDescent="0.35">
      <c r="A1233" s="2"/>
      <c r="B1233" s="2"/>
      <c r="C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</row>
    <row r="1234" spans="1:67" x14ac:dyDescent="0.35">
      <c r="A1234" s="2"/>
      <c r="B1234" s="2"/>
      <c r="C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</row>
    <row r="1235" spans="1:67" x14ac:dyDescent="0.35">
      <c r="A1235" s="2"/>
      <c r="B1235" s="2"/>
      <c r="C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</row>
    <row r="1236" spans="1:67" x14ac:dyDescent="0.35">
      <c r="A1236" s="2"/>
      <c r="B1236" s="2"/>
      <c r="C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</row>
    <row r="1237" spans="1:67" x14ac:dyDescent="0.35">
      <c r="A1237" s="2"/>
      <c r="B1237" s="2"/>
      <c r="C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</row>
    <row r="1238" spans="1:67" x14ac:dyDescent="0.35">
      <c r="A1238" s="2"/>
      <c r="B1238" s="2"/>
      <c r="C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</row>
    <row r="1239" spans="1:67" x14ac:dyDescent="0.35"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</row>
    <row r="1240" spans="1:67" x14ac:dyDescent="0.35"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</row>
    <row r="1241" spans="1:67" x14ac:dyDescent="0.35"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</row>
    <row r="1242" spans="1:67" x14ac:dyDescent="0.35"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</row>
    <row r="1243" spans="1:67" x14ac:dyDescent="0.35"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</row>
    <row r="1244" spans="1:67" x14ac:dyDescent="0.35"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</row>
    <row r="1245" spans="1:67" x14ac:dyDescent="0.35"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</row>
    <row r="1246" spans="1:67" x14ac:dyDescent="0.35"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</row>
    <row r="1247" spans="1:67" x14ac:dyDescent="0.35"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</row>
    <row r="1248" spans="1:67" x14ac:dyDescent="0.35"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</row>
    <row r="1249" spans="48:67" x14ac:dyDescent="0.35"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</row>
    <row r="1250" spans="48:67" x14ac:dyDescent="0.35"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</row>
    <row r="1251" spans="48:67" x14ac:dyDescent="0.35"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</row>
    <row r="1252" spans="48:67" x14ac:dyDescent="0.35"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</row>
    <row r="1253" spans="48:67" x14ac:dyDescent="0.35"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</row>
    <row r="1254" spans="48:67" x14ac:dyDescent="0.35"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</row>
    <row r="1255" spans="48:67" x14ac:dyDescent="0.35"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</row>
    <row r="1256" spans="48:67" x14ac:dyDescent="0.35"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</row>
    <row r="1257" spans="48:67" x14ac:dyDescent="0.35"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</row>
    <row r="1258" spans="48:67" x14ac:dyDescent="0.35"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</row>
    <row r="1259" spans="48:67" x14ac:dyDescent="0.35"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</row>
    <row r="1260" spans="48:67" x14ac:dyDescent="0.35"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</row>
    <row r="1261" spans="48:67" x14ac:dyDescent="0.35"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</row>
    <row r="1262" spans="48:67" x14ac:dyDescent="0.35"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</row>
    <row r="1263" spans="48:67" x14ac:dyDescent="0.35"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</row>
    <row r="1264" spans="48:67" x14ac:dyDescent="0.35"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</row>
    <row r="1265" spans="48:67" x14ac:dyDescent="0.35"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</row>
    <row r="1266" spans="48:67" x14ac:dyDescent="0.35"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</row>
    <row r="1267" spans="48:67" x14ac:dyDescent="0.35"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</row>
    <row r="1268" spans="48:67" x14ac:dyDescent="0.35"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</row>
    <row r="1269" spans="48:67" x14ac:dyDescent="0.35"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</row>
    <row r="1270" spans="48:67" x14ac:dyDescent="0.35"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</row>
    <row r="1271" spans="48:67" x14ac:dyDescent="0.35"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</row>
    <row r="1272" spans="48:67" x14ac:dyDescent="0.35"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</row>
    <row r="1273" spans="48:67" x14ac:dyDescent="0.35"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</row>
    <row r="1274" spans="48:67" x14ac:dyDescent="0.35"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</row>
    <row r="1275" spans="48:67" x14ac:dyDescent="0.35"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</row>
    <row r="1276" spans="48:67" x14ac:dyDescent="0.35"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</row>
    <row r="1277" spans="48:67" x14ac:dyDescent="0.35"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</row>
    <row r="1278" spans="48:67" x14ac:dyDescent="0.35"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</row>
    <row r="1279" spans="48:67" x14ac:dyDescent="0.35"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</row>
    <row r="1280" spans="48:67" x14ac:dyDescent="0.35"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</row>
    <row r="1281" spans="48:67" x14ac:dyDescent="0.35"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</row>
    <row r="1282" spans="48:67" x14ac:dyDescent="0.35"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</row>
    <row r="1283" spans="48:67" x14ac:dyDescent="0.35"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</row>
    <row r="1284" spans="48:67" x14ac:dyDescent="0.35"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</row>
    <row r="1285" spans="48:67" x14ac:dyDescent="0.35"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</row>
    <row r="1286" spans="48:67" x14ac:dyDescent="0.35"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</row>
    <row r="1287" spans="48:67" x14ac:dyDescent="0.35"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</row>
    <row r="1288" spans="48:67" x14ac:dyDescent="0.35"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</row>
    <row r="1289" spans="48:67" x14ac:dyDescent="0.35"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</row>
    <row r="1290" spans="48:67" x14ac:dyDescent="0.35"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</row>
    <row r="1291" spans="48:67" x14ac:dyDescent="0.35"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</row>
    <row r="1292" spans="48:67" x14ac:dyDescent="0.35"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</row>
    <row r="1293" spans="48:67" x14ac:dyDescent="0.35"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</row>
    <row r="1294" spans="48:67" x14ac:dyDescent="0.35"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</row>
  </sheetData>
  <mergeCells count="11">
    <mergeCell ref="AH10:AI10"/>
    <mergeCell ref="AK10:AL10"/>
    <mergeCell ref="AN10:AO10"/>
    <mergeCell ref="O35:R35"/>
    <mergeCell ref="O37:R37"/>
    <mergeCell ref="AD10:AF10"/>
    <mergeCell ref="I6:J7"/>
    <mergeCell ref="T9:W9"/>
    <mergeCell ref="D10:E10"/>
    <mergeCell ref="T10:W10"/>
    <mergeCell ref="Y10:AB10"/>
  </mergeCells>
  <pageMargins left="0.39370078740157483" right="0.39370078740157483" top="0.39370078740157483" bottom="0.39370078740157483" header="0.31496062992125984" footer="0.31496062992125984"/>
  <pageSetup paperSize="8" orientation="landscape" r:id="rId1"/>
  <headerFooter>
    <oddFooter>&amp;C&amp;1#&amp;"Calibri"&amp;10 Restricted - External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 Details</vt:lpstr>
      <vt:lpstr>PLAIN</vt:lpstr>
      <vt:lpstr>PLAIN!Print_Area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Krishnan</dc:creator>
  <cp:lastModifiedBy>Priyanka Jeevan</cp:lastModifiedBy>
  <dcterms:created xsi:type="dcterms:W3CDTF">2021-08-26T14:57:21Z</dcterms:created>
  <dcterms:modified xsi:type="dcterms:W3CDTF">2021-08-27T05:50:45Z</dcterms:modified>
</cp:coreProperties>
</file>