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ri Krishnan\Desktop\"/>
    </mc:Choice>
  </mc:AlternateContent>
  <bookViews>
    <workbookView xWindow="0" yWindow="0" windowWidth="23040" windowHeight="8496"/>
  </bookViews>
  <sheets>
    <sheet name="NPV Calculation Sheet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4" l="1"/>
  <c r="C40" i="4"/>
  <c r="C37" i="4"/>
  <c r="C27" i="4"/>
  <c r="C28" i="4" l="1"/>
  <c r="C39" i="4" l="1"/>
  <c r="C26" i="4"/>
  <c r="C29" i="4" l="1"/>
  <c r="C30" i="4" l="1"/>
  <c r="C31" i="4" s="1"/>
  <c r="C32" i="4" s="1"/>
  <c r="C44" i="4" s="1"/>
</calcChain>
</file>

<file path=xl/sharedStrings.xml><?xml version="1.0" encoding="utf-8"?>
<sst xmlns="http://schemas.openxmlformats.org/spreadsheetml/2006/main" count="71" uniqueCount="60">
  <si>
    <t>USD</t>
  </si>
  <si>
    <t>EX_RATE</t>
  </si>
  <si>
    <t>GBP</t>
  </si>
  <si>
    <t>Lcy_Equiv</t>
  </si>
  <si>
    <t>mat date</t>
  </si>
  <si>
    <t>Prev Rates</t>
  </si>
  <si>
    <t>bot_ccy</t>
  </si>
  <si>
    <t>sold_ccy</t>
  </si>
  <si>
    <t>bot_amount</t>
  </si>
  <si>
    <t>sold_amount</t>
  </si>
  <si>
    <t>Reval Method</t>
  </si>
  <si>
    <t>NPV</t>
  </si>
  <si>
    <t>CCY spot rate</t>
  </si>
  <si>
    <t>Rate period</t>
  </si>
  <si>
    <t>Branch date</t>
  </si>
  <si>
    <t>fwd rate pre</t>
  </si>
  <si>
    <t>final rate</t>
  </si>
  <si>
    <t>LCY with new rate</t>
  </si>
  <si>
    <t>Difference</t>
  </si>
  <si>
    <t>Discount rates</t>
  </si>
  <si>
    <t>max base date</t>
  </si>
  <si>
    <t>rate date</t>
  </si>
  <si>
    <t>Disc rate picked</t>
  </si>
  <si>
    <t>Final Disc rate</t>
  </si>
  <si>
    <t>Disc Diff</t>
  </si>
  <si>
    <t>Final Reval amt</t>
  </si>
  <si>
    <t>Base Date</t>
  </si>
  <si>
    <t>19th Dec 2023</t>
  </si>
  <si>
    <t>CCY1</t>
  </si>
  <si>
    <t>CCY2</t>
  </si>
  <si>
    <t>Period</t>
  </si>
  <si>
    <t>Points</t>
  </si>
  <si>
    <t>Final Rate</t>
  </si>
  <si>
    <t>Discount Rates input (FXDDIRAT)</t>
  </si>
  <si>
    <t>Forward Rate (CYDFWRAE)</t>
  </si>
  <si>
    <t>Currency</t>
  </si>
  <si>
    <t>14th Dec 2023</t>
  </si>
  <si>
    <t>Rate Type</t>
  </si>
  <si>
    <t>REVAL</t>
  </si>
  <si>
    <t>Period Code</t>
  </si>
  <si>
    <t>Discounting Rate</t>
  </si>
  <si>
    <t>Actual Date</t>
  </si>
  <si>
    <t>17th Dec 2023</t>
  </si>
  <si>
    <t>21st Dec 2023</t>
  </si>
  <si>
    <t>13th Jan 2024</t>
  </si>
  <si>
    <t>Transaction Details</t>
  </si>
  <si>
    <t>Counterparty</t>
  </si>
  <si>
    <t>Bought Currency</t>
  </si>
  <si>
    <t>Sold Currency</t>
  </si>
  <si>
    <t>Bought Value Date</t>
  </si>
  <si>
    <t>Bought Amount</t>
  </si>
  <si>
    <t>Sold Value Date</t>
  </si>
  <si>
    <t>Sold Amount</t>
  </si>
  <si>
    <t>Deal Rate</t>
  </si>
  <si>
    <t xml:space="preserve">Booking Date </t>
  </si>
  <si>
    <t>Spot Rate</t>
  </si>
  <si>
    <t>Net Present Value(NPV)</t>
  </si>
  <si>
    <t>Reval Frequency</t>
  </si>
  <si>
    <t>Daily</t>
  </si>
  <si>
    <t xml:space="preserve">Calculation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</si>
</sst>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000000"/>
  </numFmts>
  <fonts count="2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15" fontId="0" fillId="0" borderId="1" xfId="0" applyNumberFormat="1" applyBorder="1"/>
    <xf numFmtId="0" fontId="1" fillId="2" borderId="1" xfId="0" applyFont="1" applyFill="1" applyBorder="1"/>
    <xf numFmtId="0" fontId="1" fillId="0" borderId="1" xfId="0" applyFont="1" applyBorder="1"/>
    <xf numFmtId="164" fontId="0" fillId="0" borderId="1" xfId="0" applyNumberFormat="1" applyBorder="1"/>
    <xf numFmtId="14" fontId="0" fillId="0" borderId="1" xfId="0" applyNumberFormat="1" applyBorder="1"/>
    <xf numFmtId="2" fontId="1" fillId="3" borderId="1" xfId="0" applyNumberFormat="1" applyFont="1" applyFill="1" applyBorder="1"/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15" fontId="0" fillId="0" borderId="1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1" fillId="0" borderId="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4"/>
  <sheetViews>
    <sheetView tabSelected="1" workbookViewId="0">
      <selection activeCell="H15" sqref="H15"/>
    </sheetView>
  </sheetViews>
  <sheetFormatPr defaultRowHeight="14.4" x14ac:dyDescent="0.3"/>
  <cols>
    <col min="2" max="2" width="15.77734375" bestFit="1" customWidth="1"/>
    <col min="3" max="3" width="33.44140625" customWidth="1"/>
    <col min="11" max="11" width="11.21875" bestFit="1" customWidth="1"/>
    <col min="12" max="12" width="22.33203125" customWidth="1"/>
    <col min="13" max="13" width="21.77734375" customWidth="1"/>
  </cols>
  <sheetData>
    <row r="1" spans="2:13" x14ac:dyDescent="0.3">
      <c r="B1" s="19" t="s">
        <v>45</v>
      </c>
      <c r="C1" s="20"/>
      <c r="K1" s="19" t="s">
        <v>34</v>
      </c>
      <c r="L1" s="20"/>
      <c r="M1" s="21"/>
    </row>
    <row r="2" spans="2:13" x14ac:dyDescent="0.3">
      <c r="B2" s="1" t="s">
        <v>46</v>
      </c>
      <c r="C2" s="1">
        <v>3343</v>
      </c>
      <c r="K2" s="1"/>
      <c r="L2" s="1"/>
      <c r="M2" s="1"/>
    </row>
    <row r="3" spans="2:13" x14ac:dyDescent="0.3">
      <c r="B3" s="1" t="s">
        <v>47</v>
      </c>
      <c r="C3" s="14" t="s">
        <v>0</v>
      </c>
      <c r="K3" s="3" t="s">
        <v>26</v>
      </c>
      <c r="L3" s="3" t="s">
        <v>27</v>
      </c>
      <c r="M3" s="3"/>
    </row>
    <row r="4" spans="2:13" x14ac:dyDescent="0.3">
      <c r="B4" s="1" t="s">
        <v>50</v>
      </c>
      <c r="C4" s="15">
        <v>1000000</v>
      </c>
      <c r="K4" s="3" t="s">
        <v>28</v>
      </c>
      <c r="L4" s="3" t="s">
        <v>2</v>
      </c>
      <c r="M4" s="3"/>
    </row>
    <row r="5" spans="2:13" x14ac:dyDescent="0.3">
      <c r="B5" s="1" t="s">
        <v>49</v>
      </c>
      <c r="C5" s="16">
        <v>45287</v>
      </c>
      <c r="K5" s="3" t="s">
        <v>29</v>
      </c>
      <c r="L5" s="3" t="s">
        <v>0</v>
      </c>
      <c r="M5" s="3"/>
    </row>
    <row r="6" spans="2:13" x14ac:dyDescent="0.3">
      <c r="B6" s="1" t="s">
        <v>48</v>
      </c>
      <c r="C6" s="14" t="s">
        <v>2</v>
      </c>
      <c r="K6" s="3" t="s">
        <v>55</v>
      </c>
      <c r="L6" s="3">
        <v>1.2</v>
      </c>
      <c r="M6" s="3"/>
    </row>
    <row r="7" spans="2:13" x14ac:dyDescent="0.3">
      <c r="B7" s="1" t="s">
        <v>52</v>
      </c>
      <c r="C7" s="15">
        <v>98039.22</v>
      </c>
      <c r="K7" s="3" t="s">
        <v>26</v>
      </c>
      <c r="L7" s="3" t="s">
        <v>27</v>
      </c>
      <c r="M7" s="3"/>
    </row>
    <row r="8" spans="2:13" x14ac:dyDescent="0.3">
      <c r="B8" s="1" t="s">
        <v>51</v>
      </c>
      <c r="C8" s="16">
        <v>45287</v>
      </c>
      <c r="K8" s="4" t="s">
        <v>30</v>
      </c>
      <c r="L8" s="4" t="s">
        <v>31</v>
      </c>
      <c r="M8" s="4" t="s">
        <v>32</v>
      </c>
    </row>
    <row r="9" spans="2:13" x14ac:dyDescent="0.3">
      <c r="B9" s="1" t="s">
        <v>54</v>
      </c>
      <c r="C9" s="16">
        <v>45278</v>
      </c>
      <c r="K9" s="6">
        <v>3</v>
      </c>
      <c r="L9" s="6">
        <v>3</v>
      </c>
      <c r="M9" s="6">
        <v>4.2</v>
      </c>
    </row>
    <row r="10" spans="2:13" x14ac:dyDescent="0.3">
      <c r="B10" s="1" t="s">
        <v>53</v>
      </c>
      <c r="C10" s="1">
        <v>10.199999999999999</v>
      </c>
      <c r="K10" s="6">
        <v>5</v>
      </c>
      <c r="L10" s="6">
        <v>6</v>
      </c>
      <c r="M10" s="6">
        <v>7.2</v>
      </c>
    </row>
    <row r="11" spans="2:13" x14ac:dyDescent="0.3">
      <c r="B11" s="1" t="s">
        <v>10</v>
      </c>
      <c r="C11" s="14" t="s">
        <v>56</v>
      </c>
      <c r="K11" s="6">
        <v>7</v>
      </c>
      <c r="L11" s="6">
        <v>9</v>
      </c>
      <c r="M11" s="6">
        <v>10.199999999999999</v>
      </c>
    </row>
    <row r="12" spans="2:13" x14ac:dyDescent="0.3">
      <c r="B12" s="1" t="s">
        <v>57</v>
      </c>
      <c r="C12" s="18" t="s">
        <v>58</v>
      </c>
      <c r="K12" s="6">
        <v>30</v>
      </c>
      <c r="L12" s="6">
        <v>11</v>
      </c>
      <c r="M12" s="6">
        <v>12.2</v>
      </c>
    </row>
    <row r="13" spans="2:13" x14ac:dyDescent="0.3">
      <c r="B13" s="22" t="s">
        <v>59</v>
      </c>
      <c r="C13" s="23"/>
      <c r="K13" s="17"/>
      <c r="L13" s="17"/>
      <c r="M13" s="17"/>
    </row>
    <row r="14" spans="2:13" x14ac:dyDescent="0.3">
      <c r="B14" s="1" t="s">
        <v>6</v>
      </c>
      <c r="C14" s="14" t="s">
        <v>0</v>
      </c>
    </row>
    <row r="15" spans="2:13" x14ac:dyDescent="0.3">
      <c r="B15" s="1" t="s">
        <v>7</v>
      </c>
      <c r="C15" s="14" t="s">
        <v>2</v>
      </c>
    </row>
    <row r="16" spans="2:13" x14ac:dyDescent="0.3">
      <c r="B16" s="1" t="s">
        <v>8</v>
      </c>
      <c r="C16" s="7">
        <v>1000000</v>
      </c>
    </row>
    <row r="17" spans="2:13" x14ac:dyDescent="0.3">
      <c r="B17" s="1" t="s">
        <v>9</v>
      </c>
      <c r="C17" s="7">
        <v>98039.22</v>
      </c>
      <c r="K17" s="19" t="s">
        <v>33</v>
      </c>
      <c r="L17" s="20"/>
      <c r="M17" s="21"/>
    </row>
    <row r="18" spans="2:13" x14ac:dyDescent="0.3">
      <c r="B18" s="1" t="s">
        <v>3</v>
      </c>
      <c r="C18" s="7">
        <v>98039.22</v>
      </c>
      <c r="K18" s="1" t="s">
        <v>35</v>
      </c>
      <c r="L18" s="1" t="s">
        <v>0</v>
      </c>
      <c r="M18" s="1"/>
    </row>
    <row r="19" spans="2:13" x14ac:dyDescent="0.3">
      <c r="B19" s="1" t="s">
        <v>4</v>
      </c>
      <c r="C19" s="8">
        <v>45287</v>
      </c>
      <c r="K19" s="1" t="s">
        <v>26</v>
      </c>
      <c r="L19" s="1" t="s">
        <v>36</v>
      </c>
      <c r="M19" s="1"/>
    </row>
    <row r="20" spans="2:13" x14ac:dyDescent="0.3">
      <c r="B20" s="1" t="s">
        <v>14</v>
      </c>
      <c r="C20" s="8">
        <v>45278</v>
      </c>
      <c r="K20" s="1" t="s">
        <v>37</v>
      </c>
      <c r="L20" s="1" t="s">
        <v>38</v>
      </c>
      <c r="M20" s="1"/>
    </row>
    <row r="21" spans="2:13" x14ac:dyDescent="0.3">
      <c r="B21" s="1" t="s">
        <v>1</v>
      </c>
      <c r="C21" s="1">
        <v>10.199999999999999</v>
      </c>
      <c r="K21" s="5" t="s">
        <v>39</v>
      </c>
      <c r="L21" s="5" t="s">
        <v>40</v>
      </c>
      <c r="M21" s="5" t="s">
        <v>41</v>
      </c>
    </row>
    <row r="22" spans="2:13" x14ac:dyDescent="0.3">
      <c r="B22" s="1" t="s">
        <v>5</v>
      </c>
      <c r="C22" s="1"/>
      <c r="K22" s="2">
        <v>3</v>
      </c>
      <c r="L22" s="2">
        <v>3.5</v>
      </c>
      <c r="M22" s="2" t="s">
        <v>42</v>
      </c>
    </row>
    <row r="23" spans="2:13" x14ac:dyDescent="0.3">
      <c r="B23" s="1" t="s">
        <v>10</v>
      </c>
      <c r="C23" s="14" t="s">
        <v>11</v>
      </c>
      <c r="K23" s="2">
        <v>5</v>
      </c>
      <c r="L23" s="2">
        <v>4.5</v>
      </c>
      <c r="M23" s="2" t="s">
        <v>27</v>
      </c>
    </row>
    <row r="24" spans="2:13" x14ac:dyDescent="0.3">
      <c r="B24" s="1"/>
      <c r="C24" s="1"/>
      <c r="K24" s="2">
        <v>7</v>
      </c>
      <c r="L24" s="2">
        <v>6.5</v>
      </c>
      <c r="M24" s="2" t="s">
        <v>43</v>
      </c>
    </row>
    <row r="25" spans="2:13" x14ac:dyDescent="0.3">
      <c r="B25" s="1" t="s">
        <v>12</v>
      </c>
      <c r="C25" s="1">
        <v>1.2</v>
      </c>
      <c r="K25" s="2">
        <v>30</v>
      </c>
      <c r="L25" s="2">
        <v>8.5</v>
      </c>
      <c r="M25" s="2" t="s">
        <v>44</v>
      </c>
    </row>
    <row r="26" spans="2:13" x14ac:dyDescent="0.3">
      <c r="B26" s="1" t="s">
        <v>13</v>
      </c>
      <c r="C26" s="1">
        <f>C19-C20</f>
        <v>9</v>
      </c>
    </row>
    <row r="27" spans="2:13" x14ac:dyDescent="0.3">
      <c r="B27" s="1" t="s">
        <v>15</v>
      </c>
      <c r="C27" s="1">
        <f>L11+(((L12-L11)*(C26-K11))/(K12-K11))</f>
        <v>9.1739130434782616</v>
      </c>
    </row>
    <row r="28" spans="2:13" x14ac:dyDescent="0.3">
      <c r="B28" s="10" t="s">
        <v>16</v>
      </c>
      <c r="C28" s="1">
        <f>C25+C27</f>
        <v>10.373913043478261</v>
      </c>
    </row>
    <row r="29" spans="2:13" x14ac:dyDescent="0.3">
      <c r="B29" s="1"/>
      <c r="C29" s="11">
        <f>C28</f>
        <v>10.373913043478261</v>
      </c>
    </row>
    <row r="30" spans="2:13" x14ac:dyDescent="0.3">
      <c r="B30" s="1" t="s">
        <v>17</v>
      </c>
      <c r="C30" s="11">
        <f>C16/C29</f>
        <v>96395.641240569996</v>
      </c>
    </row>
    <row r="31" spans="2:13" x14ac:dyDescent="0.3">
      <c r="B31" s="1"/>
      <c r="C31" s="11">
        <f>ROUND(C30,2)</f>
        <v>96395.64</v>
      </c>
    </row>
    <row r="32" spans="2:13" x14ac:dyDescent="0.3">
      <c r="B32" s="1" t="s">
        <v>18</v>
      </c>
      <c r="C32" s="7">
        <f>ROUND(C31-C18,2)</f>
        <v>-1643.58</v>
      </c>
    </row>
    <row r="33" spans="2:3" x14ac:dyDescent="0.3">
      <c r="B33" s="1"/>
      <c r="C33" s="1"/>
    </row>
    <row r="34" spans="2:3" x14ac:dyDescent="0.3">
      <c r="B34" s="9" t="s">
        <v>19</v>
      </c>
      <c r="C34" s="1"/>
    </row>
    <row r="35" spans="2:3" x14ac:dyDescent="0.3">
      <c r="B35" s="1" t="s">
        <v>20</v>
      </c>
      <c r="C35" s="12">
        <v>45274</v>
      </c>
    </row>
    <row r="36" spans="2:3" x14ac:dyDescent="0.3">
      <c r="B36" s="1" t="s">
        <v>21</v>
      </c>
      <c r="C36" s="12">
        <v>45304</v>
      </c>
    </row>
    <row r="37" spans="2:3" x14ac:dyDescent="0.3">
      <c r="B37" s="1" t="s">
        <v>22</v>
      </c>
      <c r="C37" s="1">
        <f>L24+(((L25-L24)*_xlfn.DAYS("27-DEC-2023","21-DEC-2023")/_xlfn.DAYS("13-JAN-2024","21-DEC-2023")))</f>
        <v>7.0217391304347823</v>
      </c>
    </row>
    <row r="38" spans="2:3" x14ac:dyDescent="0.3">
      <c r="B38" s="1"/>
      <c r="C38" s="1"/>
    </row>
    <row r="39" spans="2:3" x14ac:dyDescent="0.3">
      <c r="B39" s="1" t="s">
        <v>13</v>
      </c>
      <c r="C39" s="1">
        <f>C19-C20</f>
        <v>9</v>
      </c>
    </row>
    <row r="40" spans="2:3" x14ac:dyDescent="0.3">
      <c r="B40" s="10" t="s">
        <v>23</v>
      </c>
      <c r="C40" s="11">
        <f>1/(1+(C37*C39/36000))</f>
        <v>0.99824764136868427</v>
      </c>
    </row>
    <row r="41" spans="2:3" x14ac:dyDescent="0.3">
      <c r="B41" s="1"/>
      <c r="C41" s="1"/>
    </row>
    <row r="42" spans="2:3" x14ac:dyDescent="0.3">
      <c r="B42" s="1" t="s">
        <v>24</v>
      </c>
      <c r="C42" s="11">
        <f>C32*C40</f>
        <v>-1640.699858400742</v>
      </c>
    </row>
    <row r="43" spans="2:3" x14ac:dyDescent="0.3">
      <c r="B43" s="1"/>
      <c r="C43" s="1"/>
    </row>
    <row r="44" spans="2:3" x14ac:dyDescent="0.3">
      <c r="B44" s="10" t="s">
        <v>25</v>
      </c>
      <c r="C44" s="13">
        <f>ROUND(C42,2)</f>
        <v>-1640.7</v>
      </c>
    </row>
  </sheetData>
  <mergeCells count="4">
    <mergeCell ref="B1:C1"/>
    <mergeCell ref="K1:M1"/>
    <mergeCell ref="K17:M17"/>
    <mergeCell ref="B13:C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NPV Calculation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Hari Krishnan</cp:lastModifiedBy>
  <dcterms:created xsi:type="dcterms:W3CDTF">2024-01-30T19:59:35Z</dcterms:created>
  <dcterms:modified xsi:type="dcterms:W3CDTF">2024-09-16T13:02:11Z</dcterms:modified>
</cp:coreProperties>
</file>